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HOUSHOME\Housing Opportunity Fund\HOF RFPs\2018 Allocation\For-Sale Development Program\Exhibits\"/>
    </mc:Choice>
  </mc:AlternateContent>
  <xr:revisionPtr revIDLastSave="0" documentId="13_ncr:1_{975A2D73-FFBE-47E4-8E56-5E69AE913404}" xr6:coauthVersionLast="36" xr6:coauthVersionMax="36" xr10:uidLastSave="{00000000-0000-0000-0000-000000000000}"/>
  <workbookProtection workbookPassword="C319" lockStructure="1"/>
  <bookViews>
    <workbookView xWindow="0" yWindow="0" windowWidth="28800" windowHeight="12210" xr2:uid="{F9E74209-A825-464A-B094-47D651EDA7F6}"/>
  </bookViews>
  <sheets>
    <sheet name="Scoring Summary" sheetId="3" r:id="rId1"/>
    <sheet name="Scoring Worksheet" sheetId="4" r:id="rId2"/>
    <sheet name="Scoring Guidelines" sheetId="5" r:id="rId3"/>
  </sheets>
  <definedNames>
    <definedName name="_xlnm.Print_Area" localSheetId="0">'Scoring Summary'!$A$9:$F$34</definedName>
    <definedName name="_xlnm.Print_Area" localSheetId="1">'Scoring Worksheet'!$A$8:$E$84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4" l="1"/>
  <c r="E48" i="4" l="1"/>
  <c r="E51" i="4"/>
  <c r="E54" i="4"/>
  <c r="E59" i="4"/>
  <c r="E66" i="4"/>
  <c r="E85" i="4"/>
  <c r="E98" i="4"/>
  <c r="E9" i="4" l="1"/>
  <c r="E13" i="4"/>
  <c r="C3" i="4"/>
  <c r="C2" i="4"/>
  <c r="E20" i="4"/>
  <c r="F20" i="4" s="1"/>
  <c r="E32" i="4"/>
  <c r="E36" i="4"/>
  <c r="E38" i="4"/>
  <c r="F38" i="4" s="1"/>
  <c r="F26" i="3"/>
  <c r="F51" i="4"/>
  <c r="F28" i="3"/>
  <c r="F29" i="3"/>
  <c r="F30" i="3"/>
  <c r="F31" i="3"/>
  <c r="E93" i="4"/>
  <c r="F32" i="3"/>
  <c r="A18" i="3"/>
  <c r="A19" i="3"/>
  <c r="B19" i="3"/>
  <c r="A20" i="3"/>
  <c r="B20" i="3"/>
  <c r="F20" i="3"/>
  <c r="A21" i="3"/>
  <c r="B21" i="3"/>
  <c r="A22" i="3"/>
  <c r="B22" i="3"/>
  <c r="F22" i="3"/>
  <c r="A25" i="3"/>
  <c r="A26" i="3"/>
  <c r="B26" i="3"/>
  <c r="A27" i="3"/>
  <c r="B27" i="3"/>
  <c r="A28" i="3"/>
  <c r="B28" i="3"/>
  <c r="A29" i="3"/>
  <c r="B29" i="3"/>
  <c r="A30" i="3"/>
  <c r="B30" i="3"/>
  <c r="A31" i="3"/>
  <c r="B31" i="3"/>
  <c r="A32" i="3"/>
  <c r="B32" i="3"/>
  <c r="F13" i="4" l="1"/>
  <c r="F54" i="4"/>
  <c r="F48" i="4"/>
  <c r="E27" i="4"/>
  <c r="F21" i="3" s="1"/>
  <c r="F11" i="3"/>
  <c r="F19" i="3"/>
  <c r="F27" i="3"/>
  <c r="F33" i="3" s="1"/>
  <c r="F23" i="3" l="1"/>
  <c r="E8" i="4"/>
  <c r="F27" i="4"/>
</calcChain>
</file>

<file path=xl/sharedStrings.xml><?xml version="1.0" encoding="utf-8"?>
<sst xmlns="http://schemas.openxmlformats.org/spreadsheetml/2006/main" count="162" uniqueCount="143">
  <si>
    <t>out of 60 pt maximum</t>
  </si>
  <si>
    <t>Policy Objectives and P4 Total</t>
  </si>
  <si>
    <t>Feasibility Criteria Total</t>
  </si>
  <si>
    <t>Total Public Sources/TDC</t>
  </si>
  <si>
    <t>Total Public Sources/Unit</t>
  </si>
  <si>
    <t>Total Public Sources</t>
  </si>
  <si>
    <t>TDC/Unit</t>
  </si>
  <si>
    <t>Total Development Cost (TDC)</t>
  </si>
  <si>
    <t>Total Units</t>
  </si>
  <si>
    <t>Summary of Scoring</t>
  </si>
  <si>
    <t>DEVELOPER/SPONSOR</t>
  </si>
  <si>
    <t>PROJECT NAME</t>
  </si>
  <si>
    <t>Comments:</t>
  </si>
  <si>
    <t>A project may earn up to 10 additional points by meeting other p4 scoring criteria.   List documented additional P4 scores below.</t>
  </si>
  <si>
    <t>Additional "P4" points (up to 10 points)</t>
  </si>
  <si>
    <t>"1" if 3rd party verification plan in place.</t>
  </si>
  <si>
    <t xml:space="preserve">"1" if 3rd party verification received. </t>
  </si>
  <si>
    <t>The Housing Baseline Requirement includes third party verification that radon levels are less than 2.7pCi/L in all lowest occupied level of all building units prior to occupancy.</t>
  </si>
  <si>
    <t>Radon Baseline</t>
  </si>
  <si>
    <t>The Housing Baseline Requirement includes at least 1 point in Connect Metric.  See Guidelines Tab for scoring details.  List Connect Scores below.</t>
  </si>
  <si>
    <t>Connect Metric (up to 10 points)</t>
  </si>
  <si>
    <t>2 points for Building Products: Windows, doors, skylights</t>
  </si>
  <si>
    <t>2 points for Lighting: Ceiling fans, light bulbs, light fixtures</t>
  </si>
  <si>
    <t>2 points for Appliances: Clothes washers, dishwashers and refrigerators, freezers, ovens/stoves</t>
  </si>
  <si>
    <t>For projects with fewer than 25 units:</t>
  </si>
  <si>
    <t>4 points will be awarded for satisfying the mandatory requirements for Enterprise Green Communities certification.</t>
  </si>
  <si>
    <t>For projects with 25 or more units:</t>
  </si>
  <si>
    <t xml:space="preserve">The Housing Baseline Requirement includes at least 1 point in Energy Metric.  See Guidelines Tab for additional scoring details. </t>
  </si>
  <si>
    <t>Energy Metric (up to 10 points)</t>
  </si>
  <si>
    <t>H5. Visitability: 1 point if all units are designed to accommodate visitation by individuals with mobility or sensory impairments</t>
  </si>
  <si>
    <t>H3. Accessibility: 1 point if at least 14% of units meet UFAS (10% accessible for mobility impaired and 4% accessible for sensory impaired)</t>
  </si>
  <si>
    <t>H1.  Affordable Housing -- percentage of units at target AMI levels -- up to 6 points, see Guidelines</t>
  </si>
  <si>
    <t>See Guidelines Tab for Scoring Details</t>
  </si>
  <si>
    <t>Geographic Diversity (5 points)</t>
  </si>
  <si>
    <t>Policy Objectives and P4 Scoring</t>
  </si>
  <si>
    <t>0 points = Development and/or operating budget line items are significantly outside of market experience with a significant impact on the overall budget.</t>
  </si>
  <si>
    <t>3 points = A few development or operating budget line items are out of line with market experience (either high or low) but the impact on the overall budget is minimal.</t>
  </si>
  <si>
    <t>Development:</t>
  </si>
  <si>
    <t>0 points = Acquisition price is out of line with market data.</t>
  </si>
  <si>
    <t>3 points = Acquisition appraised value is consistent with most sources of market data, but some questions remain regarding acquisition price.</t>
  </si>
  <si>
    <t>5 points = Acquisition appraised value is consistent with all sources of market data.</t>
  </si>
  <si>
    <t>Acquisitions:</t>
  </si>
  <si>
    <r>
      <t xml:space="preserve">0 points = Failure to document </t>
    </r>
    <r>
      <rPr>
        <u/>
        <sz val="10"/>
        <rFont val="Times New Roman"/>
        <family val="1"/>
      </rPr>
      <t>minimum</t>
    </r>
    <r>
      <rPr>
        <sz val="10"/>
        <rFont val="Times New Roman"/>
        <family val="1"/>
      </rPr>
      <t xml:space="preserve"> capacity of each member of the development team, including experience consistent with the scope of the proposed project.</t>
    </r>
  </si>
  <si>
    <t>Comments:  SAMPLE TEXT briefly outlining readiness issues</t>
  </si>
  <si>
    <r>
      <t xml:space="preserve">0 points = Failure to document the </t>
    </r>
    <r>
      <rPr>
        <u/>
        <sz val="10"/>
        <rFont val="Times New Roman"/>
        <family val="1"/>
      </rPr>
      <t>minimum</t>
    </r>
    <r>
      <rPr>
        <sz val="10"/>
        <rFont val="Times New Roman"/>
        <family val="1"/>
      </rPr>
      <t xml:space="preserve"> steps outlined for 5 points, above.</t>
    </r>
  </si>
  <si>
    <t>Readiness to Proceed (maximum 15 points)</t>
  </si>
  <si>
    <t>Feasibility Criteria</t>
  </si>
  <si>
    <r>
      <t xml:space="preserve">Policy Objectives Score </t>
    </r>
    <r>
      <rPr>
        <sz val="11"/>
        <rFont val="Times New Roman"/>
        <family val="1"/>
      </rPr>
      <t>(60 points max):</t>
    </r>
  </si>
  <si>
    <t>Detailed Scoring</t>
  </si>
  <si>
    <t>Entrance to a development is located within 0.25 miles of a designated car-sharing pickup location.</t>
  </si>
  <si>
    <t>CT.7 Proximity to Car Sharing (1 point)</t>
  </si>
  <si>
    <t>Entrances to development are located within 0.5 miles of a neighborhood-serving business district.</t>
  </si>
  <si>
    <t>CT.6 Proximity to Business District (1 point)</t>
  </si>
  <si>
    <t>A bike share station(s) is located within 0.25 mile of an entrance to a development.</t>
  </si>
  <si>
    <t>CT.5 Bike Share (1 point)</t>
  </si>
  <si>
    <t>Primary entrance to development is located within 0.25 miles of a Rapid or Key Corridor bus route (serve &gt;3,500 passengers per weekday), as defined by the Port Authoriy of Allegheny County's 2015 Service Guidelines.</t>
  </si>
  <si>
    <t>CT.4 Key Corridor (1 point)</t>
  </si>
  <si>
    <t>Van pools or shuttles to/from park and ride lots or community center to locations with frequent bus routing.</t>
  </si>
  <si>
    <t>Escort services during hours with less frequent service.</t>
  </si>
  <si>
    <t>Wayfinding signage to mark the route.</t>
  </si>
  <si>
    <t>Creation of safe, separated walking and bike paths between the transit stop(s) and the development.</t>
  </si>
  <si>
    <t>Activites to achieve these points may include both activity prior to project competion and extending beyond occupancy, such as the activities listed below.</t>
  </si>
  <si>
    <t>First and last mile connections and amenities are provided for employees that improve the connectivity of people located in underserved areas (where bus routing is limited) to a job site that may be at a transit-oriented location.</t>
  </si>
  <si>
    <t>CT.3 First and Last Mile (up to 2 points)</t>
  </si>
  <si>
    <t>Improvements to crosswalks and/or intersections to improve safety and accessibility.</t>
  </si>
  <si>
    <t>Provision of free or subsidized transit/bike share passes or incentives for walking to work.</t>
  </si>
  <si>
    <t>Installation of approved bicycle racks and 24-hour covered bike storage.</t>
  </si>
  <si>
    <t>Installation of bike share station(s).</t>
  </si>
  <si>
    <t>Bus stop and LRT/BRT improvements.</t>
  </si>
  <si>
    <t>Development is directly financially responsible for the creation of new or improved transportation amenities, or the provision of significant incentives to increase transit use and improve accessibility, such as the activities listed below.</t>
  </si>
  <si>
    <t>CT.2 Amenities (up to 2 points)</t>
  </si>
  <si>
    <t>Entrances to development are located within 0.5 miles of existing bus rapid transit (BRT) stop, a light rail transit (LRT) stop, and/or other frequent transit service routes; and/or entrances to development are located within 0.25 miles of an existing bus stop.</t>
  </si>
  <si>
    <t>CT.1 Transit Proximity (up to 2 points)</t>
  </si>
  <si>
    <t>Furthermore, parking demand is reduced, which in turn can decrease overall project costs.</t>
  </si>
  <si>
    <t>This Measure also reduces greenhouse gas (GHG) emissions through expansion of transport options that avoid the use of single-occupancy vehicles (SOVs).</t>
  </si>
  <si>
    <t>Providing mobility options, such as walking and biking, also encourages health-benefiting physical exercise.</t>
  </si>
  <si>
    <t>This Measure targets the expansion of transportation options that improve human access to employment centers and community services.</t>
  </si>
  <si>
    <t>CONNECT METRICS</t>
  </si>
  <si>
    <t>https://www.enterprisecommunity.org/sites/default/files/media-library/solutions-and-innovation/green/ecp-2015-criteria-checklist-11-15.pdf</t>
  </si>
  <si>
    <t>ENERGY METRICS</t>
  </si>
  <si>
    <t>Points may be awarded to projects that do not contain a housing component, based on a payment-in-lieu of contributions to Pittsburgh's Affordable Housing Trust Fund, or an approved equivalent.</t>
  </si>
  <si>
    <t>H.A Alternative Compliance: Payments-in-lieu of Contributions (up to 3 points)</t>
  </si>
  <si>
    <t>All new single-family and owner occupied units are designed to accommodate visitation by individuals with mobility or sensory impairments.</t>
  </si>
  <si>
    <t>H.5 Visitability (1 point)</t>
  </si>
  <si>
    <t>At least 14% of units meet Uniform Federal Accessibility Standards (UFAS): 10% accessible to individuals with mobility impairments; 4% accessible to individuals with sensory impairments.</t>
  </si>
  <si>
    <t>H.3 Uniform Federal Accessibility Standards (1 point)</t>
  </si>
  <si>
    <t>Project includes 3 or more housing unit types.</t>
  </si>
  <si>
    <t>H.2 Housing Unit Type (1 point)</t>
  </si>
  <si>
    <t>Point allocation for H.1 Affordable Housing, based on AMI.</t>
  </si>
  <si>
    <t>H.1 Affordable Housing (up to 6 points)</t>
  </si>
  <si>
    <t>Furthermore, the Measure aims to balance the proportion of housing that is affordable in order to create a diverse mix of income that is key to the attraction of local businesses and amenities important to overall neighborhood health and viability.</t>
  </si>
  <si>
    <t>Moreover, the Measure seeks to encourage inclusive neighborhoods that are diverse and stable by attracting households of various sizes, needs, and income levels in all stages of life.</t>
  </si>
  <si>
    <t>This Measure seeks to build community culture and stability by retaining long-time, local residents that may be threatened by displacement due to gentrification or other influences of development.</t>
  </si>
  <si>
    <t>HOUSING METRICS</t>
  </si>
  <si>
    <t xml:space="preserve">http://www.p4pittsburgh.org/media/W1siZiIsIjIwMTgvMDIvMDUvMmg1ZmptcWQ2dV9wNF9QZXJmb3JtYW5jZV9NZWFzdXJlc18yMDE4LnBkZiJdXQ/p4_Performance_Measures_2018.pdf </t>
  </si>
  <si>
    <t>Full P4 criteria list may be accessed here:</t>
  </si>
  <si>
    <t>Relevant P4 Scoring Guidelines</t>
  </si>
  <si>
    <t>Project A</t>
  </si>
  <si>
    <t>Apex Developers</t>
  </si>
  <si>
    <t>$</t>
  </si>
  <si>
    <t>Note: All scores are to be entered in the next tab - "Scoring Worksheet"</t>
  </si>
  <si>
    <t>Proposal Scoring Criteria are included for reference. This workbook is not to be included in applications. Scoring of applications will be carried out by URA staff.</t>
  </si>
  <si>
    <t>for HOF For-Sale Development Program and Neighborhood Stabilization Program</t>
  </si>
  <si>
    <t>FSDP &amp; NSPI Assisted Units</t>
  </si>
  <si>
    <t xml:space="preserve">FSDP &amp; NSPI Funds Requested </t>
  </si>
  <si>
    <t>FSDP &amp; NSPI Funds/Unit</t>
  </si>
  <si>
    <t>FSDP &amp; NSPI Funds/TDC</t>
  </si>
  <si>
    <t>To score any points in this section the project must meet the following criteria: The development team demonstrates the financial capacity to fulfill their respective responsibilities.  Within the past 5 years, no member of the development team acting as sponsor, developer, guarantor, or owner has been disbarred, had chronic past due accounts, substantial liens or judgments, chronic housing code violations, or consistently failed to meet minimum monitoring requirements of the URA about other existing developments.</t>
  </si>
  <si>
    <t>To assess points, analyze the cost estimates and compare them with the costs of recent, similar project funded by URA, with market and industry standards, and (for acquisitions) with appraised values.</t>
  </si>
  <si>
    <t>5 points = Development budgets are consistent with market experience.</t>
  </si>
  <si>
    <t>Cost Reasonableness (maximum 10 points)</t>
  </si>
  <si>
    <t>Compliance with Funding Guidelines (maximum 5 points)</t>
  </si>
  <si>
    <t>To receive any points in this category, Program funding per unit funding must be &lt;$70,000 per unit</t>
  </si>
  <si>
    <t>5 points = Per unit funding &lt;$30,000 per affordable unit.</t>
  </si>
  <si>
    <t>3 points = Per unit funding &lt;$50,000 per affordable unit.</t>
  </si>
  <si>
    <t>1 points = Per unit funding &lt;$70,000 per affordable unit.</t>
  </si>
  <si>
    <t xml:space="preserve">Funding this project supports diversification of neighborhoods receiving FSDP and NSPI funding.  </t>
  </si>
  <si>
    <r>
      <t xml:space="preserve">Priority points are awarded for projects in which </t>
    </r>
    <r>
      <rPr>
        <b/>
        <sz val="10"/>
        <rFont val="Times New Roman"/>
        <family val="1"/>
      </rPr>
      <t>non-profit organizations</t>
    </r>
    <r>
      <rPr>
        <sz val="10"/>
        <rFont val="Times New Roman"/>
        <family val="1"/>
      </rPr>
      <t xml:space="preserve"> have significant, decision making partnership roles (e.g., developer, co-developer, etc.).</t>
    </r>
  </si>
  <si>
    <t>Level of Affordability (maximum 10 points)</t>
  </si>
  <si>
    <t>10 points = Majority of units will be affordable to households at or below 80% AMI</t>
  </si>
  <si>
    <t xml:space="preserve">5 points = Majority of units will be affordable to households at or below 120% AMI </t>
  </si>
  <si>
    <t>0 points = Desired level of affordability for either program cannot be achieved with current funding strategy</t>
  </si>
  <si>
    <t>Projects will be awarded points as illustrated in the table below. Percentages are based on total number of units involved in the proposing project.</t>
  </si>
  <si>
    <t>H2. Housing Unit Type: 1 point if  3 or more unit types in development</t>
  </si>
  <si>
    <t>Non-Profit Participation (6 points)</t>
  </si>
  <si>
    <t>Housing Metric (maximum 9 points)</t>
  </si>
  <si>
    <t>2 additional points will be awarded for sealing and insulating building envelopes.</t>
  </si>
  <si>
    <t>Upt to 10 points total. Up to 8 points total for using ENERGY STAR-certified building materials. For each category below, 2 points will be awarded for using ENERGY STAR-certified products for all of the items that apply to the project.</t>
  </si>
  <si>
    <r>
      <t xml:space="preserve">10 points = </t>
    </r>
    <r>
      <rPr>
        <b/>
        <sz val="10"/>
        <rFont val="Times New Roman"/>
        <family val="1"/>
      </rPr>
      <t>ALL</t>
    </r>
    <r>
      <rPr>
        <sz val="10"/>
        <rFont val="Times New Roman"/>
        <family val="1"/>
      </rPr>
      <t xml:space="preserve"> members of the development team demonstrate a strong track record in projects of similar size, scale, type and complexity to the proposed project.</t>
    </r>
  </si>
  <si>
    <r>
      <t xml:space="preserve">5 points =  </t>
    </r>
    <r>
      <rPr>
        <b/>
        <sz val="10"/>
        <color indexed="8"/>
        <rFont val="Times New Roman"/>
        <family val="1"/>
      </rPr>
      <t>Most</t>
    </r>
    <r>
      <rPr>
        <sz val="10"/>
        <color indexed="8"/>
        <rFont val="Times New Roman"/>
        <family val="1"/>
      </rPr>
      <t xml:space="preserve"> development team members demonstrate a successful track record in projects of similar size, scale, type and complexity to the proposed project. One or more team members may have a capacity gap which is addressed in within the existing development team.</t>
    </r>
  </si>
  <si>
    <r>
      <t xml:space="preserve">3 points = </t>
    </r>
    <r>
      <rPr>
        <b/>
        <sz val="10"/>
        <rFont val="Times New Roman"/>
        <family val="1"/>
      </rPr>
      <t>Most</t>
    </r>
    <r>
      <rPr>
        <sz val="10"/>
        <rFont val="Times New Roman"/>
        <family val="1"/>
      </rPr>
      <t xml:space="preserve"> developer team members demonstrate an adequate track record in projects of similar size, scale, type and complexity to the proposed project.  There is no more than ONE critical capacity gap which the development team is in the process of filling.</t>
    </r>
  </si>
  <si>
    <t>Capacity of the Development Team (maximum 10 points)</t>
  </si>
  <si>
    <r>
      <t xml:space="preserve">Feasibility Criteria Score </t>
    </r>
    <r>
      <rPr>
        <sz val="11"/>
        <rFont val="Times New Roman"/>
        <family val="1"/>
      </rPr>
      <t>(40 point maximum):</t>
    </r>
  </si>
  <si>
    <t>out of 40 pt maximum</t>
  </si>
  <si>
    <r>
      <t>For projects with 25+ units, the NSP and FSDP will rely upon the Enterprise Green Communities criteria framework (</t>
    </r>
    <r>
      <rPr>
        <b/>
        <sz val="10"/>
        <rFont val="Arial"/>
        <family val="2"/>
      </rPr>
      <t>ONLY section "5. Energy Efficiency"</t>
    </r>
    <r>
      <rPr>
        <sz val="10"/>
        <rFont val="Arial"/>
        <family val="2"/>
      </rPr>
      <t xml:space="preserve"> needs to be completed), accessible here:</t>
    </r>
  </si>
  <si>
    <t>For projects with fewer than 25 units, the NSP and FSDP scoring guidelines will focus primarily on ENERGY STAR certifications. See worksheet for details.</t>
  </si>
  <si>
    <t>This Measure seeks to benefit building users by lowering operating costs for homeowners and increasing resiliency. Additionally, reduced emissions help mitigate the impacts of climate change and improve overall air quality.</t>
  </si>
  <si>
    <r>
      <t xml:space="preserve">15 points = There is </t>
    </r>
    <r>
      <rPr>
        <b/>
        <sz val="10"/>
        <rFont val="Times New Roman"/>
        <family val="1"/>
      </rPr>
      <t xml:space="preserve">strong likelihood </t>
    </r>
    <r>
      <rPr>
        <sz val="10"/>
        <rFont val="Times New Roman"/>
        <family val="1"/>
      </rPr>
      <t xml:space="preserve">that the project will proceed into construction or occupancy within </t>
    </r>
    <r>
      <rPr>
        <b/>
        <sz val="10"/>
        <rFont val="Times New Roman"/>
        <family val="1"/>
      </rPr>
      <t xml:space="preserve">120 </t>
    </r>
    <r>
      <rPr>
        <sz val="10"/>
        <rFont val="Times New Roman"/>
        <family val="1"/>
      </rPr>
      <t>days of receiving a Program funding commitment.</t>
    </r>
    <r>
      <rPr>
        <b/>
        <sz val="10"/>
        <rFont val="Times New Roman"/>
        <family val="1"/>
      </rPr>
      <t xml:space="preserve">  Letter(s) of commitment </t>
    </r>
    <r>
      <rPr>
        <sz val="10"/>
        <rFont val="Times New Roman"/>
        <family val="1"/>
      </rPr>
      <t>from all other participating financial sources is/are included.</t>
    </r>
  </si>
  <si>
    <r>
      <t xml:space="preserve">10 points = There is </t>
    </r>
    <r>
      <rPr>
        <b/>
        <sz val="10"/>
        <rFont val="Times New Roman"/>
        <family val="1"/>
      </rPr>
      <t xml:space="preserve">good likelihood </t>
    </r>
    <r>
      <rPr>
        <sz val="10"/>
        <rFont val="Times New Roman"/>
        <family val="1"/>
      </rPr>
      <t xml:space="preserve">that the project will proceed into construction or occupancy within </t>
    </r>
    <r>
      <rPr>
        <b/>
        <sz val="10"/>
        <rFont val="Times New Roman"/>
        <family val="1"/>
      </rPr>
      <t xml:space="preserve">180 </t>
    </r>
    <r>
      <rPr>
        <sz val="10"/>
        <rFont val="Times New Roman"/>
        <family val="1"/>
      </rPr>
      <t xml:space="preserve">days of receiving a Program funding commitment.  </t>
    </r>
    <r>
      <rPr>
        <b/>
        <sz val="10"/>
        <rFont val="Times New Roman"/>
        <family val="1"/>
      </rPr>
      <t xml:space="preserve">Letter(s) of commitment or interest </t>
    </r>
    <r>
      <rPr>
        <sz val="10"/>
        <rFont val="Times New Roman"/>
        <family val="1"/>
      </rPr>
      <t>from all other participating financial sources is/are included.</t>
    </r>
  </si>
  <si>
    <r>
      <t xml:space="preserve">5 points = There is </t>
    </r>
    <r>
      <rPr>
        <b/>
        <sz val="10"/>
        <rFont val="Times New Roman"/>
        <family val="1"/>
      </rPr>
      <t xml:space="preserve">some likelihood </t>
    </r>
    <r>
      <rPr>
        <sz val="10"/>
        <rFont val="Times New Roman"/>
        <family val="1"/>
      </rPr>
      <t xml:space="preserve">that the project will proceed into construction or occupancy within </t>
    </r>
    <r>
      <rPr>
        <b/>
        <sz val="10"/>
        <rFont val="Times New Roman"/>
        <family val="1"/>
      </rPr>
      <t xml:space="preserve">180 </t>
    </r>
    <r>
      <rPr>
        <sz val="10"/>
        <rFont val="Times New Roman"/>
        <family val="1"/>
      </rPr>
      <t xml:space="preserve">days of receiving a Program funding commitment.  </t>
    </r>
    <r>
      <rPr>
        <b/>
        <sz val="10"/>
        <rFont val="Times New Roman"/>
        <family val="1"/>
      </rPr>
      <t xml:space="preserve"> </t>
    </r>
    <r>
      <rPr>
        <sz val="10"/>
        <rFont val="Times New Roman"/>
        <family val="1"/>
      </rPr>
      <t>Not all sources are documented with a letter of commitment or letter of interest, but where a letter has not yet been obtained, the project is consistent with typical projects funded by likely sources as verified by analyst conversation with the prospective source.</t>
    </r>
  </si>
  <si>
    <t>To score any points in this section the project must meet the following criteria: There is a complete set of financial documents to support the financing request.  The proposal contains a realistic set of sources and uses development budgets. URA’s subsidy must be included in the sources. The uses are appropriate for the project and the requested financing sources.</t>
  </si>
  <si>
    <t>After meeting these mandatory requirements, an additional point will be granted for each of the non-mandatory actions described in Enterprise Green Communities guidelines adopted for the project. List these below.</t>
  </si>
  <si>
    <t>2 points for Heating &amp; Cooling: Central heating and/or cooling, ductless heating/cooling, boilers, furnaces, window units, programmable thermostats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</si>
</sst>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28"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u/>
      <sz val="11"/>
      <name val="Calibri"/>
      <family val="2"/>
      <scheme val="minor"/>
    </font>
    <font>
      <sz val="11"/>
      <color indexed="10"/>
      <name val="Calibri"/>
      <family val="2"/>
      <scheme val="minor"/>
    </font>
    <font>
      <b/>
      <sz val="11"/>
      <color indexed="10"/>
      <name val="Calibri"/>
      <family val="2"/>
      <scheme val="minor"/>
    </font>
    <font>
      <b/>
      <u/>
      <sz val="24"/>
      <name val="Arial"/>
      <family val="2"/>
    </font>
    <font>
      <sz val="10"/>
      <color rgb="FFFF0000"/>
      <name val="Arial"/>
      <family val="2"/>
    </font>
    <font>
      <b/>
      <sz val="10"/>
      <name val="Arial"/>
      <family val="2"/>
    </font>
    <font>
      <sz val="10"/>
      <name val="Times New Roman"/>
      <family val="1"/>
    </font>
    <font>
      <sz val="10"/>
      <color indexed="8"/>
      <name val="Times New Roman"/>
      <family val="1"/>
    </font>
    <font>
      <b/>
      <sz val="10"/>
      <name val="Times New Roman"/>
      <family val="1"/>
    </font>
    <font>
      <b/>
      <i/>
      <sz val="10"/>
      <name val="Times New Roman"/>
      <family val="1"/>
    </font>
    <font>
      <sz val="10"/>
      <color rgb="FFFF0000"/>
      <name val="Times New Roman"/>
      <family val="1"/>
    </font>
    <font>
      <b/>
      <sz val="10"/>
      <name val="Wingdings"/>
      <charset val="2"/>
    </font>
    <font>
      <b/>
      <u/>
      <sz val="20"/>
      <name val="Times New Roman"/>
      <family val="1"/>
    </font>
    <font>
      <u/>
      <sz val="10"/>
      <name val="Times New Roman"/>
      <family val="1"/>
    </font>
    <font>
      <b/>
      <sz val="10"/>
      <color indexed="8"/>
      <name val="Times New Roman"/>
      <family val="1"/>
    </font>
    <font>
      <b/>
      <sz val="14"/>
      <name val="Times New Roman"/>
      <family val="1"/>
    </font>
    <font>
      <sz val="11"/>
      <name val="Times New Roman"/>
      <family val="1"/>
    </font>
    <font>
      <u/>
      <sz val="10"/>
      <color theme="10"/>
      <name val="Arial"/>
      <family val="2"/>
    </font>
    <font>
      <i/>
      <sz val="10"/>
      <name val="Arial"/>
      <family val="2"/>
    </font>
    <font>
      <u/>
      <sz val="11"/>
      <color theme="10"/>
      <name val="Calibri"/>
      <family val="2"/>
      <scheme val="minor"/>
    </font>
    <font>
      <sz val="16"/>
      <name val="Times New Roman"/>
      <family val="1"/>
    </font>
    <font>
      <sz val="11"/>
      <color rgb="FFFF0000"/>
      <name val="Arial"/>
      <family val="2"/>
    </font>
    <font>
      <b/>
      <u/>
      <sz val="18"/>
      <name val="Arial"/>
      <family val="2"/>
    </font>
    <font>
      <b/>
      <u/>
      <sz val="12"/>
      <name val="Arial"/>
      <family val="2"/>
    </font>
  </fonts>
  <fills count="10">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indexed="5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s>
  <cellStyleXfs count="7">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cellStyleXfs>
  <cellXfs count="146">
    <xf numFmtId="0" fontId="0" fillId="0" borderId="0" xfId="0"/>
    <xf numFmtId="0" fontId="2" fillId="0" borderId="0" xfId="2"/>
    <xf numFmtId="0" fontId="2" fillId="0" borderId="0" xfId="2" applyFont="1"/>
    <xf numFmtId="0" fontId="9" fillId="0" borderId="0" xfId="2" applyFont="1"/>
    <xf numFmtId="0" fontId="2" fillId="9" borderId="0" xfId="2" applyFill="1"/>
    <xf numFmtId="0" fontId="9" fillId="9" borderId="0" xfId="2" applyFont="1" applyFill="1"/>
    <xf numFmtId="0" fontId="21" fillId="0" borderId="0" xfId="5"/>
    <xf numFmtId="0" fontId="22" fillId="0" borderId="0" xfId="2" applyFont="1"/>
    <xf numFmtId="0" fontId="23" fillId="0" borderId="0" xfId="6"/>
    <xf numFmtId="0" fontId="24" fillId="0" borderId="0" xfId="2" applyFont="1"/>
    <xf numFmtId="0" fontId="10" fillId="5" borderId="19" xfId="2" applyFont="1" applyFill="1" applyBorder="1" applyAlignment="1" applyProtection="1">
      <alignment horizontal="center" vertical="center"/>
      <protection locked="0"/>
    </xf>
    <xf numFmtId="0" fontId="10" fillId="8" borderId="21" xfId="2" applyFont="1" applyFill="1" applyBorder="1" applyAlignment="1" applyProtection="1">
      <alignment horizontal="center" vertical="center"/>
      <protection locked="0"/>
    </xf>
    <xf numFmtId="0" fontId="12" fillId="5" borderId="19" xfId="2" applyFont="1" applyFill="1" applyBorder="1" applyAlignment="1" applyProtection="1">
      <alignment horizontal="center" vertical="center"/>
      <protection locked="0"/>
    </xf>
    <xf numFmtId="0" fontId="10" fillId="5" borderId="16" xfId="2" applyFont="1" applyFill="1" applyBorder="1" applyAlignment="1" applyProtection="1">
      <alignment horizontal="center" vertical="center"/>
      <protection locked="0"/>
    </xf>
    <xf numFmtId="0" fontId="10" fillId="5" borderId="16" xfId="2" applyFont="1" applyFill="1" applyBorder="1" applyAlignment="1" applyProtection="1">
      <alignment horizontal="center" vertical="center" wrapText="1"/>
      <protection locked="0"/>
    </xf>
    <xf numFmtId="164" fontId="3" fillId="5" borderId="1" xfId="4" applyNumberFormat="1" applyFont="1" applyFill="1" applyBorder="1" applyProtection="1">
      <protection locked="0"/>
    </xf>
    <xf numFmtId="0" fontId="7" fillId="0" borderId="0" xfId="0" applyFont="1" applyAlignment="1">
      <alignment horizontal="center" wrapText="1"/>
    </xf>
    <xf numFmtId="0" fontId="0" fillId="0" borderId="0" xfId="0" applyProtection="1"/>
    <xf numFmtId="165" fontId="0" fillId="0" borderId="0" xfId="0" applyNumberFormat="1" applyProtection="1"/>
    <xf numFmtId="0" fontId="9" fillId="0" borderId="15" xfId="0" applyFont="1" applyBorder="1" applyProtection="1"/>
    <xf numFmtId="0" fontId="0" fillId="0" borderId="14" xfId="0" applyBorder="1" applyProtection="1"/>
    <xf numFmtId="38" fontId="2" fillId="2" borderId="15" xfId="0" applyNumberFormat="1" applyFont="1" applyFill="1" applyBorder="1" applyAlignment="1" applyProtection="1"/>
    <xf numFmtId="38" fontId="2" fillId="2" borderId="14" xfId="0" applyNumberFormat="1" applyFont="1" applyFill="1" applyBorder="1" applyAlignment="1" applyProtection="1"/>
    <xf numFmtId="38" fontId="2" fillId="2" borderId="13" xfId="0" applyNumberFormat="1" applyFont="1" applyFill="1" applyBorder="1" applyAlignment="1" applyProtection="1"/>
    <xf numFmtId="0" fontId="9" fillId="0" borderId="12" xfId="0" applyFont="1" applyBorder="1" applyProtection="1"/>
    <xf numFmtId="0" fontId="0" fillId="0" borderId="11" xfId="0" applyBorder="1" applyProtection="1"/>
    <xf numFmtId="38" fontId="2" fillId="2" borderId="12" xfId="0" applyNumberFormat="1" applyFont="1" applyFill="1" applyBorder="1" applyAlignment="1" applyProtection="1"/>
    <xf numFmtId="38" fontId="2" fillId="2" borderId="11" xfId="0" applyNumberFormat="1" applyFont="1" applyFill="1" applyBorder="1" applyAlignment="1" applyProtection="1"/>
    <xf numFmtId="38" fontId="2" fillId="2" borderId="10" xfId="0" applyNumberFormat="1" applyFont="1" applyFill="1" applyBorder="1" applyAlignment="1" applyProtection="1"/>
    <xf numFmtId="0" fontId="9" fillId="0" borderId="0" xfId="0" applyFont="1" applyBorder="1" applyProtection="1"/>
    <xf numFmtId="0" fontId="0" fillId="0" borderId="0" xfId="0" applyBorder="1" applyProtection="1"/>
    <xf numFmtId="38" fontId="8" fillId="0" borderId="0" xfId="0" applyNumberFormat="1" applyFont="1" applyFill="1" applyBorder="1" applyAlignment="1" applyProtection="1">
      <alignment horizontal="center"/>
    </xf>
    <xf numFmtId="0" fontId="7" fillId="0" borderId="0" xfId="0" applyFont="1" applyAlignment="1" applyProtection="1">
      <alignment horizontal="center" wrapText="1"/>
    </xf>
    <xf numFmtId="0" fontId="7" fillId="0" borderId="0" xfId="0" applyFont="1" applyAlignment="1" applyProtection="1">
      <alignment wrapText="1"/>
    </xf>
    <xf numFmtId="0" fontId="26" fillId="0" borderId="0" xfId="0" applyFont="1" applyAlignment="1" applyProtection="1">
      <alignment horizontal="center" wrapText="1"/>
    </xf>
    <xf numFmtId="0" fontId="7" fillId="0" borderId="0" xfId="0" applyFont="1" applyAlignment="1" applyProtection="1">
      <alignment horizontal="center" wrapText="1"/>
    </xf>
    <xf numFmtId="0" fontId="19" fillId="0" borderId="28" xfId="2" applyFont="1" applyFill="1" applyBorder="1" applyAlignment="1" applyProtection="1">
      <alignment vertical="center"/>
    </xf>
    <xf numFmtId="0" fontId="19" fillId="0" borderId="27" xfId="2" applyFont="1" applyFill="1" applyBorder="1" applyAlignment="1" applyProtection="1">
      <alignment vertical="center"/>
    </xf>
    <xf numFmtId="0" fontId="19" fillId="2" borderId="26" xfId="2" applyFont="1" applyFill="1" applyBorder="1" applyAlignment="1" applyProtection="1">
      <alignment vertical="center"/>
    </xf>
    <xf numFmtId="0" fontId="19" fillId="0" borderId="0" xfId="2" applyFont="1" applyAlignment="1" applyProtection="1">
      <alignment vertical="center"/>
    </xf>
    <xf numFmtId="0" fontId="19" fillId="0" borderId="0" xfId="2" applyFont="1" applyFill="1" applyAlignment="1" applyProtection="1">
      <alignment vertical="center"/>
    </xf>
    <xf numFmtId="0" fontId="19" fillId="0" borderId="25" xfId="2" applyFont="1" applyFill="1" applyBorder="1" applyAlignment="1" applyProtection="1">
      <alignment vertical="center"/>
    </xf>
    <xf numFmtId="0" fontId="19" fillId="0" borderId="24" xfId="2" applyFont="1" applyFill="1" applyBorder="1" applyAlignment="1" applyProtection="1">
      <alignment vertical="center"/>
    </xf>
    <xf numFmtId="0" fontId="19" fillId="2" borderId="23" xfId="2" applyFont="1" applyFill="1" applyBorder="1" applyAlignment="1" applyProtection="1">
      <alignment vertical="center"/>
    </xf>
    <xf numFmtId="0" fontId="10" fillId="0" borderId="0" xfId="2" applyFont="1" applyFill="1" applyBorder="1" applyAlignment="1" applyProtection="1">
      <alignment vertical="center"/>
    </xf>
    <xf numFmtId="0" fontId="16" fillId="0" borderId="0" xfId="2" applyFont="1" applyFill="1" applyBorder="1" applyAlignment="1" applyProtection="1">
      <alignment horizontal="center" vertical="center"/>
    </xf>
    <xf numFmtId="0" fontId="12" fillId="0" borderId="18" xfId="2" applyFont="1" applyBorder="1" applyAlignment="1" applyProtection="1">
      <alignment vertical="center"/>
    </xf>
    <xf numFmtId="0" fontId="13" fillId="0" borderId="17" xfId="2" applyFont="1" applyBorder="1" applyAlignment="1" applyProtection="1">
      <alignment vertical="center"/>
    </xf>
    <xf numFmtId="0" fontId="10" fillId="0" borderId="17" xfId="2" applyFont="1" applyBorder="1" applyAlignment="1" applyProtection="1">
      <alignment vertical="center"/>
    </xf>
    <xf numFmtId="0" fontId="10" fillId="0" borderId="16" xfId="2" applyFont="1" applyBorder="1" applyAlignment="1" applyProtection="1">
      <alignment vertical="center"/>
    </xf>
    <xf numFmtId="0" fontId="12" fillId="2" borderId="19" xfId="2" applyFont="1" applyFill="1" applyBorder="1" applyAlignment="1" applyProtection="1">
      <alignment horizontal="center" vertical="center"/>
    </xf>
    <xf numFmtId="0" fontId="10" fillId="0" borderId="0" xfId="2" applyFont="1" applyAlignment="1" applyProtection="1">
      <alignment vertical="center"/>
    </xf>
    <xf numFmtId="0" fontId="12" fillId="0" borderId="13" xfId="2" applyFont="1" applyBorder="1" applyAlignment="1" applyProtection="1">
      <alignment vertical="center"/>
    </xf>
    <xf numFmtId="0" fontId="10" fillId="0" borderId="17" xfId="2" applyFont="1" applyBorder="1" applyAlignment="1" applyProtection="1">
      <alignment vertical="center" wrapText="1"/>
    </xf>
    <xf numFmtId="0" fontId="10" fillId="0" borderId="16" xfId="2" applyFont="1" applyBorder="1" applyAlignment="1" applyProtection="1">
      <alignment vertical="center" wrapText="1"/>
    </xf>
    <xf numFmtId="0" fontId="10" fillId="0" borderId="0" xfId="2" applyFont="1" applyBorder="1" applyAlignment="1" applyProtection="1">
      <alignment vertical="center"/>
    </xf>
    <xf numFmtId="0" fontId="10" fillId="0" borderId="13" xfId="2" applyFont="1" applyBorder="1" applyAlignment="1" applyProtection="1">
      <alignment vertical="center"/>
    </xf>
    <xf numFmtId="0" fontId="10" fillId="0" borderId="19" xfId="2" applyFont="1" applyBorder="1" applyAlignment="1" applyProtection="1">
      <alignment vertical="center" wrapText="1"/>
    </xf>
    <xf numFmtId="0" fontId="10" fillId="5" borderId="19" xfId="2" applyFont="1" applyFill="1" applyBorder="1" applyAlignment="1" applyProtection="1">
      <alignment horizontal="center" vertical="center"/>
    </xf>
    <xf numFmtId="0" fontId="10" fillId="0" borderId="20" xfId="2" applyFont="1" applyBorder="1" applyAlignment="1" applyProtection="1">
      <alignment vertical="center"/>
    </xf>
    <xf numFmtId="0" fontId="10" fillId="0" borderId="21" xfId="2" applyFont="1" applyBorder="1" applyAlignment="1" applyProtection="1">
      <alignment vertical="center"/>
    </xf>
    <xf numFmtId="0" fontId="10" fillId="6" borderId="18" xfId="2" applyFont="1" applyFill="1" applyBorder="1" applyAlignment="1" applyProtection="1">
      <alignment vertical="center"/>
    </xf>
    <xf numFmtId="0" fontId="10" fillId="6" borderId="17" xfId="2" applyFont="1" applyFill="1" applyBorder="1" applyAlignment="1" applyProtection="1">
      <alignment vertical="center"/>
    </xf>
    <xf numFmtId="0" fontId="10" fillId="6" borderId="16" xfId="2" applyFont="1" applyFill="1" applyBorder="1" applyAlignment="1" applyProtection="1">
      <alignment vertical="center"/>
    </xf>
    <xf numFmtId="0" fontId="10" fillId="0" borderId="18" xfId="2" applyFont="1" applyBorder="1" applyAlignment="1" applyProtection="1">
      <alignment vertical="center" wrapText="1"/>
    </xf>
    <xf numFmtId="0" fontId="10" fillId="0" borderId="22" xfId="2" applyFont="1" applyBorder="1" applyAlignment="1" applyProtection="1">
      <alignment vertical="center" wrapText="1"/>
    </xf>
    <xf numFmtId="0" fontId="11" fillId="0" borderId="19" xfId="2" applyFont="1" applyBorder="1" applyAlignment="1" applyProtection="1">
      <alignment vertical="center" wrapText="1"/>
    </xf>
    <xf numFmtId="0" fontId="10" fillId="0" borderId="18" xfId="2" applyFont="1" applyFill="1" applyBorder="1" applyAlignment="1" applyProtection="1">
      <alignment vertical="center" wrapText="1"/>
    </xf>
    <xf numFmtId="0" fontId="10" fillId="0" borderId="17" xfId="2" applyFont="1" applyFill="1" applyBorder="1" applyAlignment="1" applyProtection="1">
      <alignment vertical="center" wrapText="1"/>
    </xf>
    <xf numFmtId="0" fontId="10" fillId="0" borderId="16" xfId="2" applyFont="1" applyFill="1" applyBorder="1" applyAlignment="1" applyProtection="1">
      <alignment vertical="center" wrapText="1"/>
    </xf>
    <xf numFmtId="0" fontId="15" fillId="0" borderId="0" xfId="2" applyFont="1" applyBorder="1" applyAlignment="1" applyProtection="1">
      <alignment vertical="center"/>
    </xf>
    <xf numFmtId="0" fontId="15" fillId="0" borderId="13" xfId="2" applyFont="1" applyBorder="1" applyAlignment="1" applyProtection="1">
      <alignment vertical="center"/>
    </xf>
    <xf numFmtId="0" fontId="12" fillId="3" borderId="18" xfId="2" applyFont="1" applyFill="1" applyBorder="1" applyAlignment="1" applyProtection="1">
      <alignment vertical="center" wrapText="1"/>
    </xf>
    <xf numFmtId="0" fontId="12" fillId="3" borderId="17" xfId="2" applyFont="1" applyFill="1" applyBorder="1" applyAlignment="1" applyProtection="1">
      <alignment vertical="center" wrapText="1"/>
    </xf>
    <xf numFmtId="0" fontId="12" fillId="3" borderId="16" xfId="2" applyFont="1" applyFill="1" applyBorder="1" applyAlignment="1" applyProtection="1">
      <alignment vertical="center" wrapText="1"/>
    </xf>
    <xf numFmtId="0" fontId="10" fillId="0" borderId="14" xfId="2" applyFont="1" applyBorder="1" applyAlignment="1" applyProtection="1">
      <alignment vertical="center"/>
    </xf>
    <xf numFmtId="0" fontId="11" fillId="0" borderId="17" xfId="2" applyFont="1" applyBorder="1" applyAlignment="1" applyProtection="1">
      <alignment vertical="center" wrapText="1"/>
    </xf>
    <xf numFmtId="0" fontId="11" fillId="0" borderId="16" xfId="2" applyFont="1" applyBorder="1" applyAlignment="1" applyProtection="1">
      <alignment vertical="center" wrapText="1"/>
    </xf>
    <xf numFmtId="0" fontId="10" fillId="0" borderId="11" xfId="2" applyFont="1" applyBorder="1" applyAlignment="1" applyProtection="1">
      <alignment vertical="center"/>
    </xf>
    <xf numFmtId="0" fontId="10" fillId="0" borderId="10" xfId="2" applyFont="1" applyBorder="1" applyAlignment="1" applyProtection="1">
      <alignment vertical="center"/>
    </xf>
    <xf numFmtId="0" fontId="12" fillId="0" borderId="18" xfId="2" applyFont="1" applyFill="1" applyBorder="1" applyAlignment="1" applyProtection="1">
      <alignment vertical="center"/>
    </xf>
    <xf numFmtId="0" fontId="13" fillId="0" borderId="17" xfId="2" applyFont="1" applyFill="1" applyBorder="1" applyAlignment="1" applyProtection="1">
      <alignment vertical="center"/>
    </xf>
    <xf numFmtId="0" fontId="10" fillId="0" borderId="17" xfId="2" applyFont="1" applyFill="1" applyBorder="1" applyAlignment="1" applyProtection="1">
      <alignment vertical="center"/>
    </xf>
    <xf numFmtId="0" fontId="10" fillId="0" borderId="16" xfId="2" applyFont="1" applyFill="1" applyBorder="1" applyAlignment="1" applyProtection="1">
      <alignment vertical="center"/>
    </xf>
    <xf numFmtId="0" fontId="10" fillId="0" borderId="0" xfId="2" applyFont="1" applyFill="1" applyAlignment="1" applyProtection="1">
      <alignment vertical="center"/>
    </xf>
    <xf numFmtId="0" fontId="2" fillId="0" borderId="16" xfId="2" applyBorder="1" applyAlignment="1" applyProtection="1">
      <alignment vertical="center"/>
    </xf>
    <xf numFmtId="0" fontId="10" fillId="7" borderId="18" xfId="2" applyFont="1" applyFill="1" applyBorder="1" applyAlignment="1" applyProtection="1">
      <alignment vertical="center" wrapText="1"/>
    </xf>
    <xf numFmtId="0" fontId="10" fillId="7" borderId="17" xfId="2" applyFont="1" applyFill="1" applyBorder="1" applyAlignment="1" applyProtection="1">
      <alignment vertical="center" wrapText="1"/>
    </xf>
    <xf numFmtId="0" fontId="10" fillId="7" borderId="16" xfId="2" applyFont="1" applyFill="1" applyBorder="1" applyAlignment="1" applyProtection="1">
      <alignment vertical="center" wrapText="1"/>
    </xf>
    <xf numFmtId="0" fontId="10" fillId="3" borderId="17" xfId="2" applyFont="1" applyFill="1" applyBorder="1" applyAlignment="1" applyProtection="1">
      <alignment vertical="center" wrapText="1"/>
    </xf>
    <xf numFmtId="0" fontId="10" fillId="3" borderId="16" xfId="2" applyFont="1" applyFill="1" applyBorder="1" applyAlignment="1" applyProtection="1">
      <alignment vertical="center" wrapText="1"/>
    </xf>
    <xf numFmtId="0" fontId="11" fillId="3" borderId="18" xfId="2" applyFont="1" applyFill="1" applyBorder="1" applyAlignment="1" applyProtection="1">
      <alignment vertical="center" wrapText="1"/>
    </xf>
    <xf numFmtId="0" fontId="11" fillId="3" borderId="17" xfId="2" applyFont="1" applyFill="1" applyBorder="1" applyAlignment="1" applyProtection="1">
      <alignment vertical="center" wrapText="1"/>
    </xf>
    <xf numFmtId="0" fontId="11" fillId="3" borderId="16" xfId="2" applyFont="1" applyFill="1" applyBorder="1" applyAlignment="1" applyProtection="1">
      <alignment vertical="center" wrapText="1"/>
    </xf>
    <xf numFmtId="0" fontId="11" fillId="3" borderId="19" xfId="2" applyFont="1" applyFill="1" applyBorder="1" applyAlignment="1" applyProtection="1">
      <alignment vertical="center" wrapText="1"/>
    </xf>
    <xf numFmtId="0" fontId="14" fillId="0" borderId="0" xfId="2" applyFont="1" applyAlignment="1" applyProtection="1">
      <alignment vertical="center"/>
    </xf>
    <xf numFmtId="0" fontId="12" fillId="0" borderId="0" xfId="2" applyFont="1" applyBorder="1" applyAlignment="1" applyProtection="1">
      <alignment vertical="center"/>
    </xf>
    <xf numFmtId="0" fontId="10" fillId="0" borderId="14" xfId="2" applyFont="1" applyFill="1" applyBorder="1" applyAlignment="1" applyProtection="1">
      <alignment vertical="center" wrapText="1"/>
    </xf>
    <xf numFmtId="0" fontId="2" fillId="0" borderId="16" xfId="2" applyBorder="1" applyAlignment="1" applyProtection="1">
      <alignment vertical="center" wrapText="1"/>
    </xf>
    <xf numFmtId="0" fontId="11" fillId="0" borderId="19" xfId="2" applyFont="1" applyBorder="1" applyAlignment="1" applyProtection="1">
      <alignment vertical="center" wrapText="1"/>
      <protection locked="0"/>
    </xf>
    <xf numFmtId="0" fontId="11" fillId="0" borderId="21" xfId="2" applyFont="1" applyBorder="1" applyAlignment="1" applyProtection="1">
      <alignment vertical="center" wrapText="1"/>
      <protection locked="0"/>
    </xf>
    <xf numFmtId="0" fontId="10" fillId="0" borderId="17" xfId="2" applyFont="1" applyBorder="1" applyAlignment="1" applyProtection="1">
      <alignment vertical="center" wrapText="1"/>
      <protection locked="0"/>
    </xf>
    <xf numFmtId="0" fontId="10" fillId="0" borderId="16" xfId="2" applyFont="1" applyBorder="1" applyAlignment="1" applyProtection="1">
      <alignment vertical="center" wrapText="1"/>
      <protection locked="0"/>
    </xf>
    <xf numFmtId="0" fontId="3" fillId="5" borderId="1" xfId="2" applyFont="1" applyFill="1" applyBorder="1" applyAlignment="1" applyProtection="1">
      <alignment horizontal="right"/>
      <protection locked="0"/>
    </xf>
    <xf numFmtId="44" fontId="3" fillId="5" borderId="1" xfId="1" applyFont="1" applyFill="1" applyBorder="1" applyProtection="1">
      <protection locked="0"/>
    </xf>
    <xf numFmtId="9" fontId="3" fillId="5" borderId="1" xfId="3" applyFont="1" applyFill="1" applyBorder="1" applyProtection="1">
      <protection locked="0"/>
    </xf>
    <xf numFmtId="0" fontId="27" fillId="0" borderId="0" xfId="0" applyFont="1" applyAlignment="1" applyProtection="1">
      <alignment horizontal="center" wrapText="1"/>
    </xf>
    <xf numFmtId="0" fontId="25" fillId="0" borderId="0" xfId="0" applyFont="1" applyAlignment="1" applyProtection="1">
      <alignment horizontal="center" wrapText="1"/>
    </xf>
    <xf numFmtId="0" fontId="3" fillId="4" borderId="9" xfId="2" applyFont="1" applyFill="1" applyBorder="1" applyProtection="1"/>
    <xf numFmtId="0" fontId="3" fillId="4" borderId="8" xfId="2" applyFont="1" applyFill="1" applyBorder="1" applyProtection="1"/>
    <xf numFmtId="0" fontId="3" fillId="4" borderId="8" xfId="2" applyFont="1" applyFill="1" applyBorder="1" applyAlignment="1" applyProtection="1">
      <alignment horizontal="left"/>
    </xf>
    <xf numFmtId="0" fontId="3" fillId="0" borderId="0" xfId="2" applyFont="1" applyProtection="1"/>
    <xf numFmtId="0" fontId="3" fillId="4" borderId="7" xfId="2" applyFont="1" applyFill="1" applyBorder="1" applyProtection="1"/>
    <xf numFmtId="0" fontId="3" fillId="4" borderId="0" xfId="2" applyFont="1" applyFill="1" applyBorder="1" applyProtection="1"/>
    <xf numFmtId="164" fontId="3" fillId="4" borderId="0" xfId="4" applyNumberFormat="1" applyFont="1" applyFill="1" applyBorder="1" applyProtection="1"/>
    <xf numFmtId="164" fontId="3" fillId="2" borderId="1" xfId="4" applyNumberFormat="1" applyFont="1" applyFill="1" applyBorder="1" applyProtection="1"/>
    <xf numFmtId="0" fontId="3" fillId="0" borderId="7" xfId="2" applyFont="1" applyBorder="1" applyProtection="1"/>
    <xf numFmtId="0" fontId="3" fillId="0" borderId="0" xfId="2" applyFont="1" applyBorder="1" applyProtection="1"/>
    <xf numFmtId="0" fontId="3" fillId="0" borderId="6" xfId="2" applyFont="1" applyBorder="1" applyProtection="1"/>
    <xf numFmtId="0" fontId="3" fillId="0" borderId="5" xfId="2" applyFont="1" applyBorder="1" applyProtection="1"/>
    <xf numFmtId="0" fontId="6" fillId="0" borderId="0" xfId="2" applyFont="1" applyAlignment="1" applyProtection="1">
      <alignment horizontal="center"/>
    </xf>
    <xf numFmtId="0" fontId="5" fillId="0" borderId="0" xfId="2" applyFont="1" applyProtection="1"/>
    <xf numFmtId="0" fontId="4" fillId="0" borderId="0" xfId="2" applyFont="1" applyAlignment="1" applyProtection="1">
      <alignment horizontal="center"/>
    </xf>
    <xf numFmtId="0" fontId="3" fillId="3" borderId="1" xfId="2" applyFont="1" applyFill="1" applyBorder="1" applyProtection="1"/>
    <xf numFmtId="0" fontId="3" fillId="3" borderId="4" xfId="2" applyFont="1" applyFill="1" applyBorder="1" applyProtection="1"/>
    <xf numFmtId="0" fontId="3" fillId="3" borderId="3" xfId="2" applyFont="1" applyFill="1" applyBorder="1" applyProtection="1"/>
    <xf numFmtId="0" fontId="3" fillId="3" borderId="2" xfId="2" applyFont="1" applyFill="1" applyBorder="1" applyProtection="1"/>
    <xf numFmtId="0" fontId="3" fillId="0" borderId="1" xfId="2" applyFont="1" applyFill="1" applyBorder="1" applyProtection="1"/>
    <xf numFmtId="0" fontId="3" fillId="0" borderId="4" xfId="2" applyFont="1" applyFill="1" applyBorder="1" applyProtection="1"/>
    <xf numFmtId="0" fontId="3" fillId="0" borderId="3" xfId="2" applyFont="1" applyFill="1" applyBorder="1" applyProtection="1"/>
    <xf numFmtId="0" fontId="3" fillId="0" borderId="2" xfId="2" applyFont="1" applyFill="1" applyBorder="1" applyProtection="1"/>
    <xf numFmtId="0" fontId="4" fillId="0" borderId="0" xfId="2" applyFont="1" applyFill="1" applyProtection="1"/>
    <xf numFmtId="0" fontId="3" fillId="0" borderId="0" xfId="2" applyFont="1" applyFill="1" applyBorder="1" applyProtection="1"/>
    <xf numFmtId="0" fontId="4" fillId="0" borderId="0" xfId="2" applyFont="1" applyProtection="1"/>
    <xf numFmtId="0" fontId="3" fillId="0" borderId="0" xfId="2" applyFont="1" applyFill="1" applyProtection="1"/>
    <xf numFmtId="0" fontId="4" fillId="0" borderId="0" xfId="2" applyFont="1" applyFill="1" applyAlignment="1" applyProtection="1">
      <alignment horizontal="center"/>
    </xf>
    <xf numFmtId="0" fontId="3" fillId="4" borderId="1" xfId="2" applyFont="1" applyFill="1" applyBorder="1" applyProtection="1"/>
    <xf numFmtId="0" fontId="3" fillId="4" borderId="4" xfId="2" applyFont="1" applyFill="1" applyBorder="1" applyProtection="1"/>
    <xf numFmtId="0" fontId="3" fillId="4" borderId="3" xfId="2" applyFont="1" applyFill="1" applyBorder="1" applyProtection="1"/>
    <xf numFmtId="0" fontId="3" fillId="4" borderId="2" xfId="2" applyFont="1" applyFill="1" applyBorder="1" applyProtection="1"/>
    <xf numFmtId="38" fontId="2" fillId="5" borderId="15" xfId="0" applyNumberFormat="1" applyFont="1" applyFill="1" applyBorder="1" applyAlignment="1" applyProtection="1">
      <protection locked="0"/>
    </xf>
    <xf numFmtId="38" fontId="2" fillId="5" borderId="14" xfId="0" applyNumberFormat="1" applyFont="1" applyFill="1" applyBorder="1" applyAlignment="1" applyProtection="1">
      <protection locked="0"/>
    </xf>
    <xf numFmtId="38" fontId="2" fillId="5" borderId="13" xfId="0" applyNumberFormat="1" applyFont="1" applyFill="1" applyBorder="1" applyAlignment="1" applyProtection="1">
      <protection locked="0"/>
    </xf>
    <xf numFmtId="38" fontId="2" fillId="5" borderId="12" xfId="0" applyNumberFormat="1" applyFont="1" applyFill="1" applyBorder="1" applyAlignment="1" applyProtection="1">
      <protection locked="0"/>
    </xf>
    <xf numFmtId="38" fontId="2" fillId="5" borderId="11" xfId="0" applyNumberFormat="1" applyFont="1" applyFill="1" applyBorder="1" applyAlignment="1" applyProtection="1">
      <protection locked="0"/>
    </xf>
    <xf numFmtId="38" fontId="2" fillId="5" borderId="10" xfId="0" applyNumberFormat="1" applyFont="1" applyFill="1" applyBorder="1" applyAlignment="1" applyProtection="1">
      <protection locked="0"/>
    </xf>
  </cellXfs>
  <cellStyles count="7">
    <cellStyle name="Currency" xfId="1" builtinId="4"/>
    <cellStyle name="Currency 2" xfId="4" xr:uid="{1064CDA7-BB9A-461B-8741-5BCC19E84B0A}"/>
    <cellStyle name="Hyperlink" xfId="6" builtinId="8"/>
    <cellStyle name="Hyperlink 2" xfId="5" xr:uid="{65E9E266-6DB2-4079-8C94-D1A3630D5BAB}"/>
    <cellStyle name="Normal" xfId="0" builtinId="0"/>
    <cellStyle name="Normal 2" xfId="2" xr:uid="{02A21728-DB77-427D-AE0E-A4EF710B028C}"/>
    <cellStyle name="Percent 2" xfId="3" xr:uid="{60482CEF-17CD-4B23-A7DE-ECF4A69C45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14</xdr:row>
      <xdr:rowOff>114300</xdr:rowOff>
    </xdr:from>
    <xdr:to>
      <xdr:col>8</xdr:col>
      <xdr:colOff>588039</xdr:colOff>
      <xdr:row>20</xdr:row>
      <xdr:rowOff>110340</xdr:rowOff>
    </xdr:to>
    <xdr:grpSp>
      <xdr:nvGrpSpPr>
        <xdr:cNvPr id="2" name="Group 1">
          <a:extLst>
            <a:ext uri="{FF2B5EF4-FFF2-40B4-BE49-F238E27FC236}">
              <a16:creationId xmlns:a16="http://schemas.microsoft.com/office/drawing/2014/main" id="{72AA2F77-C31E-44B8-B65B-5FACE67C98B1}"/>
            </a:ext>
          </a:extLst>
        </xdr:cNvPr>
        <xdr:cNvGrpSpPr/>
      </xdr:nvGrpSpPr>
      <xdr:grpSpPr>
        <a:xfrm>
          <a:off x="598170" y="2752725"/>
          <a:ext cx="4714269" cy="967590"/>
          <a:chOff x="10363200" y="2446020"/>
          <a:chExt cx="4847619" cy="1001880"/>
        </a:xfrm>
      </xdr:grpSpPr>
      <xdr:pic>
        <xdr:nvPicPr>
          <xdr:cNvPr id="3" name="Picture 2">
            <a:extLst>
              <a:ext uri="{FF2B5EF4-FFF2-40B4-BE49-F238E27FC236}">
                <a16:creationId xmlns:a16="http://schemas.microsoft.com/office/drawing/2014/main" id="{770A809E-3583-4647-B964-D6FCE4E4067A}"/>
              </a:ext>
            </a:extLst>
          </xdr:cNvPr>
          <xdr:cNvPicPr>
            <a:picLocks noChangeAspect="1"/>
          </xdr:cNvPicPr>
        </xdr:nvPicPr>
        <xdr:blipFill rotWithShape="1">
          <a:blip xmlns:r="http://schemas.openxmlformats.org/officeDocument/2006/relationships" r:embed="rId1"/>
          <a:srcRect b="56820"/>
          <a:stretch/>
        </xdr:blipFill>
        <xdr:spPr>
          <a:xfrm>
            <a:off x="10363200" y="2446020"/>
            <a:ext cx="4847619" cy="518160"/>
          </a:xfrm>
          <a:prstGeom prst="rect">
            <a:avLst/>
          </a:prstGeom>
        </xdr:spPr>
      </xdr:pic>
      <xdr:pic>
        <xdr:nvPicPr>
          <xdr:cNvPr id="4" name="Picture 3">
            <a:extLst>
              <a:ext uri="{FF2B5EF4-FFF2-40B4-BE49-F238E27FC236}">
                <a16:creationId xmlns:a16="http://schemas.microsoft.com/office/drawing/2014/main" id="{CF77E196-A6D5-4CE0-B5F3-04A3200912F4}"/>
              </a:ext>
            </a:extLst>
          </xdr:cNvPr>
          <xdr:cNvPicPr>
            <a:picLocks noChangeAspect="1"/>
          </xdr:cNvPicPr>
        </xdr:nvPicPr>
        <xdr:blipFill rotWithShape="1">
          <a:blip xmlns:r="http://schemas.openxmlformats.org/officeDocument/2006/relationships" r:embed="rId1"/>
          <a:srcRect t="58420"/>
          <a:stretch/>
        </xdr:blipFill>
        <xdr:spPr>
          <a:xfrm>
            <a:off x="10363200" y="2948940"/>
            <a:ext cx="4847619" cy="498960"/>
          </a:xfrm>
          <a:prstGeom prst="rect">
            <a:avLst/>
          </a:prstGeom>
        </xdr:spPr>
      </xdr:pic>
      <xdr:sp macro="" textlink="">
        <xdr:nvSpPr>
          <xdr:cNvPr id="5" name="Rectangle 4">
            <a:extLst>
              <a:ext uri="{FF2B5EF4-FFF2-40B4-BE49-F238E27FC236}">
                <a16:creationId xmlns:a16="http://schemas.microsoft.com/office/drawing/2014/main" id="{F5F8F45D-2336-4DB1-9191-3974A3AED456}"/>
              </a:ext>
            </a:extLst>
          </xdr:cNvPr>
          <xdr:cNvSpPr/>
        </xdr:nvSpPr>
        <xdr:spPr>
          <a:xfrm>
            <a:off x="10393680" y="2971800"/>
            <a:ext cx="967740"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ysClr val="windowText" lastClr="000000"/>
                </a:solidFill>
              </a:rPr>
              <a:t>120% AMI</a:t>
            </a:r>
          </a:p>
        </xdr:txBody>
      </xdr:sp>
      <xdr:sp macro="" textlink="">
        <xdr:nvSpPr>
          <xdr:cNvPr id="6" name="Rectangle 5">
            <a:extLst>
              <a:ext uri="{FF2B5EF4-FFF2-40B4-BE49-F238E27FC236}">
                <a16:creationId xmlns:a16="http://schemas.microsoft.com/office/drawing/2014/main" id="{12D14469-36E1-4CF7-B424-A6D2758F1DEA}"/>
              </a:ext>
            </a:extLst>
          </xdr:cNvPr>
          <xdr:cNvSpPr/>
        </xdr:nvSpPr>
        <xdr:spPr>
          <a:xfrm>
            <a:off x="10393680" y="3185160"/>
            <a:ext cx="967740"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ysClr val="windowText" lastClr="000000"/>
                </a:solidFill>
              </a:rPr>
              <a:t>80% AMI</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4pittsburgh.org/media/W1siZiIsIjIwMTgvMDIvMDUvMmg1ZmptcWQ2dV9wNF9QZXJmb3JtYW5jZV9NZWFzdXJlc18yMDE4LnBkZiJdXQ/p4_Performance_Measures_2018.pdf" TargetMode="External"/><Relationship Id="rId1" Type="http://schemas.openxmlformats.org/officeDocument/2006/relationships/hyperlink" Target="https://www.enterprisecommunity.org/sites/default/files/media-library/solutions-and-innovation/green/ecp-2015-criteria-checklist-11-15.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9A9D8-FA6B-4B28-AAAE-DD914D43A78A}">
  <sheetPr>
    <tabColor theme="0" tint="-0.34998626667073579"/>
    <pageSetUpPr fitToPage="1"/>
  </sheetPr>
  <dimension ref="A1:G37"/>
  <sheetViews>
    <sheetView tabSelected="1" workbookViewId="0">
      <selection activeCell="H6" sqref="H6"/>
    </sheetView>
  </sheetViews>
  <sheetFormatPr defaultColWidth="9.140625" defaultRowHeight="15" x14ac:dyDescent="0.25"/>
  <cols>
    <col min="1" max="1" width="3.28515625" style="111" customWidth="1"/>
    <col min="2" max="2" width="19.42578125" style="111" customWidth="1"/>
    <col min="3" max="3" width="19.140625" style="111" customWidth="1"/>
    <col min="4" max="4" width="16" style="111" customWidth="1"/>
    <col min="5" max="5" width="31.28515625" style="111" bestFit="1" customWidth="1"/>
    <col min="6" max="6" width="18.28515625" style="111" customWidth="1"/>
    <col min="7" max="7" width="9.140625" style="111"/>
    <col min="8" max="8" width="15.140625" style="111" customWidth="1"/>
    <col min="9" max="16384" width="9.140625" style="111"/>
  </cols>
  <sheetData>
    <row r="1" spans="1:7" s="17" customFormat="1" ht="15.75" thickBot="1" x14ac:dyDescent="0.3">
      <c r="F1" s="18"/>
    </row>
    <row r="2" spans="1:7" s="17" customFormat="1" x14ac:dyDescent="0.25">
      <c r="A2" s="19" t="s">
        <v>11</v>
      </c>
      <c r="B2" s="20"/>
      <c r="C2" s="140" t="s">
        <v>97</v>
      </c>
      <c r="D2" s="141"/>
      <c r="E2" s="141"/>
      <c r="F2" s="142"/>
    </row>
    <row r="3" spans="1:7" s="17" customFormat="1" ht="15.75" thickBot="1" x14ac:dyDescent="0.3">
      <c r="A3" s="24" t="s">
        <v>10</v>
      </c>
      <c r="B3" s="25"/>
      <c r="C3" s="143" t="s">
        <v>98</v>
      </c>
      <c r="D3" s="144"/>
      <c r="E3" s="144"/>
      <c r="F3" s="145"/>
    </row>
    <row r="4" spans="1:7" s="17" customFormat="1" x14ac:dyDescent="0.25">
      <c r="A4" s="29"/>
      <c r="B4" s="30"/>
      <c r="C4" s="31"/>
      <c r="D4" s="31"/>
      <c r="E4" s="31"/>
      <c r="F4" s="31"/>
    </row>
    <row r="5" spans="1:7" s="17" customFormat="1" ht="30" customHeight="1" x14ac:dyDescent="0.4">
      <c r="A5" s="32" t="s">
        <v>9</v>
      </c>
      <c r="B5" s="32"/>
      <c r="C5" s="32"/>
      <c r="D5" s="32"/>
      <c r="E5" s="32"/>
      <c r="F5" s="32"/>
      <c r="G5" s="33"/>
    </row>
    <row r="6" spans="1:7" s="17" customFormat="1" ht="30" customHeight="1" x14ac:dyDescent="0.4">
      <c r="A6" s="106" t="s">
        <v>102</v>
      </c>
      <c r="B6" s="106"/>
      <c r="C6" s="106"/>
      <c r="D6" s="106"/>
      <c r="E6" s="106"/>
      <c r="F6" s="106"/>
      <c r="G6" s="33"/>
    </row>
    <row r="7" spans="1:7" s="17" customFormat="1" ht="32.25" customHeight="1" x14ac:dyDescent="0.4">
      <c r="A7" s="35"/>
      <c r="B7" s="107" t="s">
        <v>101</v>
      </c>
      <c r="C7" s="32"/>
      <c r="D7" s="32"/>
      <c r="E7" s="32"/>
      <c r="F7" s="32"/>
      <c r="G7" s="33"/>
    </row>
    <row r="8" spans="1:7" s="17" customFormat="1" ht="15.6" customHeight="1" x14ac:dyDescent="0.4">
      <c r="A8" s="35"/>
      <c r="B8" s="35"/>
      <c r="C8" s="35"/>
      <c r="D8" s="35"/>
      <c r="E8" s="35"/>
      <c r="F8" s="35"/>
      <c r="G8" s="33"/>
    </row>
    <row r="9" spans="1:7" x14ac:dyDescent="0.25">
      <c r="A9" s="108" t="s">
        <v>103</v>
      </c>
      <c r="B9" s="109"/>
      <c r="C9" s="110"/>
      <c r="D9" s="103"/>
      <c r="E9" s="110" t="s">
        <v>8</v>
      </c>
      <c r="F9" s="103"/>
    </row>
    <row r="10" spans="1:7" x14ac:dyDescent="0.25">
      <c r="A10" s="112" t="s">
        <v>7</v>
      </c>
      <c r="B10" s="113"/>
      <c r="C10" s="113"/>
      <c r="D10" s="114"/>
      <c r="E10" s="113"/>
      <c r="F10" s="104" t="s">
        <v>99</v>
      </c>
    </row>
    <row r="11" spans="1:7" x14ac:dyDescent="0.25">
      <c r="A11" s="112" t="s">
        <v>6</v>
      </c>
      <c r="B11" s="113"/>
      <c r="C11" s="113"/>
      <c r="D11" s="114"/>
      <c r="E11" s="113"/>
      <c r="F11" s="115" t="str">
        <f>IFERROR(F10/F9,"")</f>
        <v/>
      </c>
    </row>
    <row r="12" spans="1:7" x14ac:dyDescent="0.25">
      <c r="A12" s="116" t="s">
        <v>104</v>
      </c>
      <c r="B12" s="117"/>
      <c r="C12" s="117"/>
      <c r="D12" s="15" t="s">
        <v>99</v>
      </c>
      <c r="E12" s="117" t="s">
        <v>5</v>
      </c>
      <c r="F12" s="15" t="s">
        <v>99</v>
      </c>
    </row>
    <row r="13" spans="1:7" x14ac:dyDescent="0.25">
      <c r="A13" s="116" t="s">
        <v>105</v>
      </c>
      <c r="B13" s="117"/>
      <c r="C13" s="117"/>
      <c r="D13" s="15" t="s">
        <v>99</v>
      </c>
      <c r="E13" s="117" t="s">
        <v>4</v>
      </c>
      <c r="F13" s="15" t="s">
        <v>99</v>
      </c>
    </row>
    <row r="14" spans="1:7" x14ac:dyDescent="0.25">
      <c r="A14" s="118" t="s">
        <v>106</v>
      </c>
      <c r="B14" s="119"/>
      <c r="C14" s="119"/>
      <c r="D14" s="105" t="s">
        <v>99</v>
      </c>
      <c r="E14" s="119" t="s">
        <v>3</v>
      </c>
      <c r="F14" s="105" t="s">
        <v>99</v>
      </c>
    </row>
    <row r="16" spans="1:7" x14ac:dyDescent="0.25">
      <c r="A16" s="120" t="s">
        <v>100</v>
      </c>
      <c r="B16" s="120"/>
      <c r="C16" s="120"/>
      <c r="D16" s="120"/>
      <c r="E16" s="120"/>
      <c r="F16" s="120"/>
    </row>
    <row r="17" spans="1:6" x14ac:dyDescent="0.25">
      <c r="A17" s="121"/>
    </row>
    <row r="18" spans="1:6" x14ac:dyDescent="0.25">
      <c r="A18" s="122" t="str">
        <f>'Scoring Worksheet'!A11</f>
        <v>Feasibility Criteria</v>
      </c>
      <c r="B18" s="122"/>
      <c r="C18" s="122"/>
      <c r="D18" s="122"/>
      <c r="E18" s="122"/>
      <c r="F18" s="122"/>
    </row>
    <row r="19" spans="1:6" x14ac:dyDescent="0.25">
      <c r="A19" s="123">
        <f>'Scoring Worksheet'!A13</f>
        <v>1</v>
      </c>
      <c r="B19" s="123" t="str">
        <f>'Scoring Worksheet'!B13</f>
        <v>Readiness to Proceed (maximum 15 points)</v>
      </c>
      <c r="C19" s="124"/>
      <c r="D19" s="125"/>
      <c r="E19" s="126"/>
      <c r="F19" s="123">
        <f>'Scoring Worksheet'!E13</f>
        <v>0</v>
      </c>
    </row>
    <row r="20" spans="1:6" x14ac:dyDescent="0.25">
      <c r="A20" s="127">
        <f>'Scoring Worksheet'!A20</f>
        <v>2</v>
      </c>
      <c r="B20" s="127" t="str">
        <f>'Scoring Worksheet'!B20</f>
        <v>Capacity of the Development Team (maximum 10 points)</v>
      </c>
      <c r="C20" s="128"/>
      <c r="D20" s="129"/>
      <c r="E20" s="130"/>
      <c r="F20" s="127">
        <f>'Scoring Worksheet'!E20</f>
        <v>0</v>
      </c>
    </row>
    <row r="21" spans="1:6" x14ac:dyDescent="0.25">
      <c r="A21" s="123">
        <f>'Scoring Worksheet'!A27</f>
        <v>3</v>
      </c>
      <c r="B21" s="123" t="str">
        <f>'Scoring Worksheet'!B27</f>
        <v>Cost Reasonableness (maximum 10 points)</v>
      </c>
      <c r="C21" s="124"/>
      <c r="D21" s="125"/>
      <c r="E21" s="126"/>
      <c r="F21" s="123">
        <f>'Scoring Worksheet'!E27</f>
        <v>0</v>
      </c>
    </row>
    <row r="22" spans="1:6" x14ac:dyDescent="0.25">
      <c r="A22" s="127">
        <f>'Scoring Worksheet'!A38</f>
        <v>4</v>
      </c>
      <c r="B22" s="127" t="str">
        <f>'Scoring Worksheet'!B38</f>
        <v>Compliance with Funding Guidelines (maximum 5 points)</v>
      </c>
      <c r="C22" s="128"/>
      <c r="D22" s="129"/>
      <c r="E22" s="130"/>
      <c r="F22" s="127">
        <f>'Scoring Worksheet'!E38</f>
        <v>0</v>
      </c>
    </row>
    <row r="23" spans="1:6" s="133" customFormat="1" x14ac:dyDescent="0.25">
      <c r="A23" s="131" t="s">
        <v>2</v>
      </c>
      <c r="B23" s="131"/>
      <c r="C23" s="131"/>
      <c r="D23" s="131"/>
      <c r="E23" s="132" t="s">
        <v>133</v>
      </c>
      <c r="F23" s="131">
        <f>SUM(F19:F22)</f>
        <v>0</v>
      </c>
    </row>
    <row r="24" spans="1:6" x14ac:dyDescent="0.25">
      <c r="A24" s="134"/>
      <c r="B24" s="134"/>
      <c r="C24" s="134"/>
      <c r="D24" s="134"/>
      <c r="E24" s="134"/>
      <c r="F24" s="134"/>
    </row>
    <row r="25" spans="1:6" x14ac:dyDescent="0.25">
      <c r="A25" s="135" t="str">
        <f>'Scoring Worksheet'!A46</f>
        <v>Policy Objectives and P4 Scoring</v>
      </c>
      <c r="B25" s="135"/>
      <c r="C25" s="135"/>
      <c r="D25" s="135"/>
      <c r="E25" s="135"/>
      <c r="F25" s="135"/>
    </row>
    <row r="26" spans="1:6" x14ac:dyDescent="0.25">
      <c r="A26" s="123">
        <f>'Scoring Worksheet'!A48</f>
        <v>1</v>
      </c>
      <c r="B26" s="123" t="str">
        <f>'Scoring Worksheet'!B48</f>
        <v>Geographic Diversity (5 points)</v>
      </c>
      <c r="C26" s="124"/>
      <c r="D26" s="125"/>
      <c r="E26" s="126"/>
      <c r="F26" s="123">
        <f>'Scoring Worksheet'!E48</f>
        <v>0</v>
      </c>
    </row>
    <row r="27" spans="1:6" x14ac:dyDescent="0.25">
      <c r="A27" s="136">
        <f>'Scoring Worksheet'!A51</f>
        <v>2</v>
      </c>
      <c r="B27" s="136" t="str">
        <f>'Scoring Worksheet'!B51</f>
        <v>Non-Profit Participation (6 points)</v>
      </c>
      <c r="C27" s="137"/>
      <c r="D27" s="138"/>
      <c r="E27" s="139"/>
      <c r="F27" s="136">
        <f>'Scoring Worksheet'!E51</f>
        <v>0</v>
      </c>
    </row>
    <row r="28" spans="1:6" x14ac:dyDescent="0.25">
      <c r="A28" s="123">
        <f>'Scoring Worksheet'!A54</f>
        <v>3</v>
      </c>
      <c r="B28" s="123" t="str">
        <f>'Scoring Worksheet'!B54</f>
        <v>Level of Affordability (maximum 10 points)</v>
      </c>
      <c r="C28" s="124"/>
      <c r="D28" s="125"/>
      <c r="E28" s="126"/>
      <c r="F28" s="123">
        <f>'Scoring Worksheet'!E54</f>
        <v>0</v>
      </c>
    </row>
    <row r="29" spans="1:6" x14ac:dyDescent="0.25">
      <c r="A29" s="127">
        <f>'Scoring Worksheet'!A59</f>
        <v>4</v>
      </c>
      <c r="B29" s="127" t="str">
        <f>'Scoring Worksheet'!B59</f>
        <v>Housing Metric (maximum 9 points)</v>
      </c>
      <c r="C29" s="128"/>
      <c r="D29" s="129"/>
      <c r="E29" s="130"/>
      <c r="F29" s="127">
        <f>'Scoring Worksheet'!E59</f>
        <v>0</v>
      </c>
    </row>
    <row r="30" spans="1:6" x14ac:dyDescent="0.25">
      <c r="A30" s="123">
        <f>'Scoring Worksheet'!A66</f>
        <v>5</v>
      </c>
      <c r="B30" s="123" t="str">
        <f>'Scoring Worksheet'!B66</f>
        <v>Energy Metric (up to 10 points)</v>
      </c>
      <c r="C30" s="124"/>
      <c r="D30" s="125"/>
      <c r="E30" s="126"/>
      <c r="F30" s="123">
        <f>'Scoring Worksheet'!E66</f>
        <v>0</v>
      </c>
    </row>
    <row r="31" spans="1:6" x14ac:dyDescent="0.25">
      <c r="A31" s="127">
        <f>'Scoring Worksheet'!A85</f>
        <v>6</v>
      </c>
      <c r="B31" s="127" t="str">
        <f>'Scoring Worksheet'!B85</f>
        <v>Connect Metric (up to 10 points)</v>
      </c>
      <c r="C31" s="128"/>
      <c r="D31" s="129"/>
      <c r="E31" s="130"/>
      <c r="F31" s="127">
        <f>'Scoring Worksheet'!E85</f>
        <v>0</v>
      </c>
    </row>
    <row r="32" spans="1:6" x14ac:dyDescent="0.25">
      <c r="A32" s="123">
        <f>'Scoring Worksheet'!A98</f>
        <v>8</v>
      </c>
      <c r="B32" s="123" t="str">
        <f>'Scoring Worksheet'!B98</f>
        <v>Additional "P4" points (up to 10 points)</v>
      </c>
      <c r="C32" s="124"/>
      <c r="D32" s="125"/>
      <c r="E32" s="126"/>
      <c r="F32" s="123">
        <f>'Scoring Worksheet'!E98</f>
        <v>0</v>
      </c>
    </row>
    <row r="33" spans="1:6" s="133" customFormat="1" x14ac:dyDescent="0.25">
      <c r="A33" s="131" t="s">
        <v>1</v>
      </c>
      <c r="B33" s="131"/>
      <c r="C33" s="131"/>
      <c r="D33" s="131"/>
      <c r="E33" s="132" t="s">
        <v>0</v>
      </c>
      <c r="F33" s="131">
        <f>SUM(F26:F32)</f>
        <v>0</v>
      </c>
    </row>
    <row r="37" spans="1:6" x14ac:dyDescent="0.25">
      <c r="A37" s="134"/>
      <c r="B37" s="134"/>
    </row>
  </sheetData>
  <sheetProtection password="C319" sheet="1" objects="1" scenarios="1"/>
  <mergeCells count="8">
    <mergeCell ref="A18:F18"/>
    <mergeCell ref="A25:F25"/>
    <mergeCell ref="A5:F5"/>
    <mergeCell ref="A6:F6"/>
    <mergeCell ref="C2:F2"/>
    <mergeCell ref="C3:F3"/>
    <mergeCell ref="A16:F16"/>
    <mergeCell ref="B7:F7"/>
  </mergeCells>
  <pageMargins left="0.75" right="0.75" top="1" bottom="1" header="0.5" footer="0.5"/>
  <pageSetup orientation="landscape" horizontalDpi="300" r:id="rId1"/>
  <headerFooter alignWithMargins="0">
    <oddHeader>&amp;CFY 2013 Consolidated RFP Scoring Sheet</oddHeader>
    <oddFooter>&amp;C&amp;"Arial,Italic"Page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6A7AF-93A8-4071-95DD-4FE6F57F5A4F}">
  <sheetPr>
    <tabColor theme="0" tint="-0.34998626667073579"/>
    <pageSetUpPr fitToPage="1"/>
  </sheetPr>
  <dimension ref="A1:O105"/>
  <sheetViews>
    <sheetView zoomScale="95" zoomScaleNormal="95" zoomScaleSheetLayoutView="100" workbookViewId="0">
      <pane ySplit="9" topLeftCell="A73" activePane="bottomLeft" state="frozen"/>
      <selection activeCell="F11" sqref="F11"/>
      <selection pane="bottomLeft" activeCell="G27" sqref="G27"/>
    </sheetView>
  </sheetViews>
  <sheetFormatPr defaultColWidth="9.140625" defaultRowHeight="12.75" x14ac:dyDescent="0.25"/>
  <cols>
    <col min="1" max="1" width="11.28515625" style="51" customWidth="1"/>
    <col min="2" max="2" width="11.5703125" style="51" customWidth="1"/>
    <col min="3" max="3" width="13.28515625" style="51" customWidth="1"/>
    <col min="4" max="4" width="65.7109375" style="51" customWidth="1"/>
    <col min="5" max="5" width="8.42578125" style="51" customWidth="1"/>
    <col min="6" max="6" width="31.5703125" style="51" bestFit="1" customWidth="1"/>
    <col min="7" max="16384" width="9.140625" style="51"/>
  </cols>
  <sheetData>
    <row r="1" spans="1:15" s="17" customFormat="1" ht="15.75" thickBot="1" x14ac:dyDescent="0.3">
      <c r="F1" s="18"/>
    </row>
    <row r="2" spans="1:15" s="17" customFormat="1" ht="15" x14ac:dyDescent="0.25">
      <c r="A2" s="19" t="s">
        <v>11</v>
      </c>
      <c r="B2" s="20"/>
      <c r="C2" s="21" t="str">
        <f>'Scoring Summary'!C2:F2</f>
        <v>Project A</v>
      </c>
      <c r="D2" s="22"/>
      <c r="E2" s="22"/>
      <c r="F2" s="23"/>
    </row>
    <row r="3" spans="1:15" s="17" customFormat="1" ht="15.75" thickBot="1" x14ac:dyDescent="0.3">
      <c r="A3" s="24" t="s">
        <v>10</v>
      </c>
      <c r="B3" s="25"/>
      <c r="C3" s="26" t="str">
        <f>'Scoring Summary'!C3:F3</f>
        <v>Apex Developers</v>
      </c>
      <c r="D3" s="27"/>
      <c r="E3" s="27"/>
      <c r="F3" s="28"/>
    </row>
    <row r="4" spans="1:15" s="17" customFormat="1" ht="15" x14ac:dyDescent="0.25">
      <c r="A4" s="29"/>
      <c r="B4" s="30"/>
      <c r="C4" s="31"/>
      <c r="D4" s="31"/>
      <c r="E4" s="31"/>
      <c r="F4" s="31"/>
    </row>
    <row r="5" spans="1:15" s="17" customFormat="1" ht="30" customHeight="1" x14ac:dyDescent="0.4">
      <c r="A5" s="32" t="s">
        <v>48</v>
      </c>
      <c r="B5" s="32"/>
      <c r="C5" s="32"/>
      <c r="D5" s="32"/>
      <c r="E5" s="32"/>
      <c r="F5" s="32"/>
      <c r="G5" s="33"/>
    </row>
    <row r="6" spans="1:15" s="17" customFormat="1" ht="30" customHeight="1" x14ac:dyDescent="0.4">
      <c r="A6" s="34" t="s">
        <v>102</v>
      </c>
      <c r="B6" s="34"/>
      <c r="C6" s="34"/>
      <c r="D6" s="34"/>
      <c r="E6" s="34"/>
      <c r="F6" s="34"/>
      <c r="G6" s="33"/>
    </row>
    <row r="7" spans="1:15" s="17" customFormat="1" ht="19.899999999999999" customHeight="1" thickBot="1" x14ac:dyDescent="0.45">
      <c r="A7" s="35"/>
      <c r="B7" s="35"/>
      <c r="C7" s="35"/>
      <c r="D7" s="35"/>
      <c r="E7" s="35"/>
      <c r="F7" s="35"/>
      <c r="G7" s="33"/>
    </row>
    <row r="8" spans="1:15" s="39" customFormat="1" ht="18.75" customHeight="1" thickTop="1" thickBot="1" x14ac:dyDescent="0.3">
      <c r="A8" s="36" t="s">
        <v>132</v>
      </c>
      <c r="B8" s="37"/>
      <c r="C8" s="37"/>
      <c r="D8" s="37"/>
      <c r="E8" s="38">
        <f>SUM(E13,E20,E27,E38)</f>
        <v>0</v>
      </c>
      <c r="H8" s="40"/>
      <c r="I8" s="40"/>
      <c r="J8" s="40"/>
      <c r="K8" s="40"/>
      <c r="L8" s="40"/>
      <c r="M8" s="40"/>
      <c r="N8" s="40"/>
      <c r="O8" s="40"/>
    </row>
    <row r="9" spans="1:15" s="39" customFormat="1" ht="18.75" customHeight="1" thickTop="1" thickBot="1" x14ac:dyDescent="0.3">
      <c r="A9" s="41" t="s">
        <v>47</v>
      </c>
      <c r="B9" s="42"/>
      <c r="C9" s="42"/>
      <c r="D9" s="42"/>
      <c r="E9" s="43">
        <f>SUM(E48,E51,E54,E59,E66,E85,E98)</f>
        <v>0</v>
      </c>
    </row>
    <row r="10" spans="1:15" s="44" customFormat="1" x14ac:dyDescent="0.25"/>
    <row r="11" spans="1:15" s="44" customFormat="1" ht="25.5" x14ac:dyDescent="0.25">
      <c r="A11" s="45" t="s">
        <v>46</v>
      </c>
      <c r="B11" s="45"/>
      <c r="C11" s="45"/>
      <c r="D11" s="45"/>
      <c r="E11" s="45"/>
    </row>
    <row r="12" spans="1:15" s="44" customFormat="1" ht="13.5" thickBot="1" x14ac:dyDescent="0.3"/>
    <row r="13" spans="1:15" ht="13.5" customHeight="1" thickBot="1" x14ac:dyDescent="0.3">
      <c r="A13" s="46">
        <v>1</v>
      </c>
      <c r="B13" s="47" t="s">
        <v>45</v>
      </c>
      <c r="C13" s="48"/>
      <c r="D13" s="49"/>
      <c r="E13" s="50">
        <f>SUM(E15:E18)</f>
        <v>0</v>
      </c>
      <c r="F13" s="51" t="str">
        <f>IF(E13&gt;15,"Total exceeds maximum possible points","")</f>
        <v/>
      </c>
    </row>
    <row r="14" spans="1:15" ht="67.5" customHeight="1" thickBot="1" x14ac:dyDescent="0.3">
      <c r="A14" s="52"/>
      <c r="B14" s="53" t="s">
        <v>140</v>
      </c>
      <c r="C14" s="53"/>
      <c r="D14" s="53"/>
      <c r="E14" s="54"/>
    </row>
    <row r="15" spans="1:15" ht="40.5" customHeight="1" thickBot="1" x14ac:dyDescent="0.3">
      <c r="A15" s="55"/>
      <c r="B15" s="56"/>
      <c r="C15" s="57" t="s">
        <v>137</v>
      </c>
      <c r="D15" s="57"/>
      <c r="E15" s="10"/>
    </row>
    <row r="16" spans="1:15" ht="54" customHeight="1" thickBot="1" x14ac:dyDescent="0.3">
      <c r="A16" s="55"/>
      <c r="B16" s="59"/>
      <c r="C16" s="57" t="s">
        <v>138</v>
      </c>
      <c r="D16" s="57"/>
      <c r="E16" s="10"/>
    </row>
    <row r="17" spans="1:6" ht="67.5" customHeight="1" thickBot="1" x14ac:dyDescent="0.3">
      <c r="A17" s="55"/>
      <c r="B17" s="59"/>
      <c r="C17" s="57" t="s">
        <v>139</v>
      </c>
      <c r="D17" s="57"/>
      <c r="E17" s="10"/>
    </row>
    <row r="18" spans="1:6" ht="13.5" customHeight="1" thickBot="1" x14ac:dyDescent="0.3">
      <c r="A18" s="55"/>
      <c r="B18" s="59"/>
      <c r="C18" s="60" t="s">
        <v>44</v>
      </c>
      <c r="D18" s="60"/>
      <c r="E18" s="11"/>
    </row>
    <row r="19" spans="1:6" ht="13.5" customHeight="1" thickBot="1" x14ac:dyDescent="0.3">
      <c r="A19" s="61" t="s">
        <v>43</v>
      </c>
      <c r="B19" s="62"/>
      <c r="C19" s="62"/>
      <c r="D19" s="62"/>
      <c r="E19" s="63"/>
    </row>
    <row r="20" spans="1:6" ht="14.25" thickBot="1" x14ac:dyDescent="0.3">
      <c r="A20" s="46">
        <v>2</v>
      </c>
      <c r="B20" s="47" t="s">
        <v>131</v>
      </c>
      <c r="C20" s="48"/>
      <c r="D20" s="49"/>
      <c r="E20" s="50">
        <f>SUM(E22:E25)</f>
        <v>0</v>
      </c>
      <c r="F20" s="51" t="str">
        <f>IF(E20&gt;15,"Total exceeds maximum possible points","")</f>
        <v/>
      </c>
    </row>
    <row r="21" spans="1:6" ht="71.25" customHeight="1" thickBot="1" x14ac:dyDescent="0.3">
      <c r="A21" s="52"/>
      <c r="B21" s="64" t="s">
        <v>107</v>
      </c>
      <c r="C21" s="53"/>
      <c r="D21" s="53"/>
      <c r="E21" s="54"/>
    </row>
    <row r="22" spans="1:6" ht="27" customHeight="1" thickBot="1" x14ac:dyDescent="0.3">
      <c r="A22" s="55"/>
      <c r="B22" s="59"/>
      <c r="C22" s="65" t="s">
        <v>128</v>
      </c>
      <c r="D22" s="65"/>
      <c r="E22" s="10"/>
    </row>
    <row r="23" spans="1:6" ht="40.5" customHeight="1" thickBot="1" x14ac:dyDescent="0.3">
      <c r="A23" s="55"/>
      <c r="B23" s="59"/>
      <c r="C23" s="66" t="s">
        <v>129</v>
      </c>
      <c r="D23" s="66"/>
      <c r="E23" s="10"/>
    </row>
    <row r="24" spans="1:6" ht="40.5" customHeight="1" thickBot="1" x14ac:dyDescent="0.3">
      <c r="A24" s="55"/>
      <c r="B24" s="59"/>
      <c r="C24" s="57" t="s">
        <v>130</v>
      </c>
      <c r="D24" s="57"/>
      <c r="E24" s="10"/>
    </row>
    <row r="25" spans="1:6" ht="27" customHeight="1" thickBot="1" x14ac:dyDescent="0.3">
      <c r="A25" s="55"/>
      <c r="B25" s="59"/>
      <c r="C25" s="57" t="s">
        <v>42</v>
      </c>
      <c r="D25" s="57"/>
      <c r="E25" s="10"/>
    </row>
    <row r="26" spans="1:6" ht="13.5" customHeight="1" thickBot="1" x14ac:dyDescent="0.3">
      <c r="A26" s="61" t="s">
        <v>12</v>
      </c>
      <c r="B26" s="62"/>
      <c r="C26" s="62"/>
      <c r="D26" s="62"/>
      <c r="E26" s="63"/>
    </row>
    <row r="27" spans="1:6" ht="13.5" customHeight="1" thickBot="1" x14ac:dyDescent="0.3">
      <c r="A27" s="46">
        <v>3</v>
      </c>
      <c r="B27" s="47" t="s">
        <v>110</v>
      </c>
      <c r="C27" s="48"/>
      <c r="D27" s="49"/>
      <c r="E27" s="50">
        <f>SUM(E30:E36)</f>
        <v>0</v>
      </c>
      <c r="F27" s="51" t="str">
        <f>IF(E27&gt;15,"Total exceeds maximum possible points","")</f>
        <v/>
      </c>
    </row>
    <row r="28" spans="1:6" ht="27" customHeight="1" thickBot="1" x14ac:dyDescent="0.3">
      <c r="A28" s="52"/>
      <c r="B28" s="67" t="s">
        <v>108</v>
      </c>
      <c r="C28" s="68"/>
      <c r="D28" s="68"/>
      <c r="E28" s="69"/>
    </row>
    <row r="29" spans="1:6" ht="13.5" customHeight="1" thickBot="1" x14ac:dyDescent="0.3">
      <c r="A29" s="70"/>
      <c r="B29" s="71"/>
      <c r="C29" s="72" t="s">
        <v>41</v>
      </c>
      <c r="D29" s="73"/>
      <c r="E29" s="74"/>
    </row>
    <row r="30" spans="1:6" ht="13.5" customHeight="1" thickBot="1" x14ac:dyDescent="0.3">
      <c r="A30" s="75"/>
      <c r="B30" s="56"/>
      <c r="C30" s="53" t="s">
        <v>40</v>
      </c>
      <c r="D30" s="54"/>
      <c r="E30" s="10"/>
    </row>
    <row r="31" spans="1:6" ht="27" customHeight="1" thickBot="1" x14ac:dyDescent="0.3">
      <c r="A31" s="55"/>
      <c r="B31" s="59"/>
      <c r="C31" s="76" t="s">
        <v>39</v>
      </c>
      <c r="D31" s="77"/>
      <c r="E31" s="10" t="str">
        <f>IF(A31="","",3)</f>
        <v/>
      </c>
    </row>
    <row r="32" spans="1:6" ht="13.5" customHeight="1" thickBot="1" x14ac:dyDescent="0.3">
      <c r="A32" s="55"/>
      <c r="B32" s="59"/>
      <c r="C32" s="77" t="s">
        <v>38</v>
      </c>
      <c r="D32" s="66"/>
      <c r="E32" s="10" t="str">
        <f>IF(A32="","",0)</f>
        <v/>
      </c>
    </row>
    <row r="33" spans="1:6" ht="13.5" customHeight="1" thickBot="1" x14ac:dyDescent="0.3">
      <c r="A33" s="70"/>
      <c r="B33" s="70"/>
      <c r="C33" s="72" t="s">
        <v>37</v>
      </c>
      <c r="D33" s="73"/>
      <c r="E33" s="74"/>
    </row>
    <row r="34" spans="1:6" ht="13.5" customHeight="1" thickBot="1" x14ac:dyDescent="0.3">
      <c r="A34" s="55"/>
      <c r="B34" s="59"/>
      <c r="C34" s="53" t="s">
        <v>109</v>
      </c>
      <c r="D34" s="54"/>
      <c r="E34" s="10"/>
    </row>
    <row r="35" spans="1:6" ht="27" customHeight="1" thickBot="1" x14ac:dyDescent="0.3">
      <c r="A35" s="55"/>
      <c r="B35" s="59"/>
      <c r="C35" s="76" t="s">
        <v>36</v>
      </c>
      <c r="D35" s="77"/>
      <c r="E35" s="10"/>
    </row>
    <row r="36" spans="1:6" ht="27" customHeight="1" thickBot="1" x14ac:dyDescent="0.3">
      <c r="A36" s="55"/>
      <c r="B36" s="59"/>
      <c r="C36" s="77" t="s">
        <v>35</v>
      </c>
      <c r="D36" s="66"/>
      <c r="E36" s="10" t="str">
        <f>IF(A36="","",0)</f>
        <v/>
      </c>
    </row>
    <row r="37" spans="1:6" ht="13.5" customHeight="1" thickBot="1" x14ac:dyDescent="0.3">
      <c r="A37" s="61" t="s">
        <v>12</v>
      </c>
      <c r="B37" s="62"/>
      <c r="C37" s="62"/>
      <c r="D37" s="62"/>
      <c r="E37" s="63"/>
    </row>
    <row r="38" spans="1:6" ht="13.5" customHeight="1" thickBot="1" x14ac:dyDescent="0.3">
      <c r="A38" s="46">
        <v>4</v>
      </c>
      <c r="B38" s="47" t="s">
        <v>111</v>
      </c>
      <c r="C38" s="48"/>
      <c r="D38" s="49"/>
      <c r="E38" s="50">
        <f>SUM(E40:E42)</f>
        <v>0</v>
      </c>
      <c r="F38" s="51" t="str">
        <f>IF(E38&gt;5,"Total exceeds maximum possible points","")</f>
        <v/>
      </c>
    </row>
    <row r="39" spans="1:6" ht="13.5" customHeight="1" thickBot="1" x14ac:dyDescent="0.3">
      <c r="A39" s="52"/>
      <c r="B39" s="67" t="s">
        <v>112</v>
      </c>
      <c r="C39" s="68"/>
      <c r="D39" s="68"/>
      <c r="E39" s="69"/>
    </row>
    <row r="40" spans="1:6" ht="27" customHeight="1" thickBot="1" x14ac:dyDescent="0.3">
      <c r="A40" s="55"/>
      <c r="B40" s="56"/>
      <c r="C40" s="53" t="s">
        <v>113</v>
      </c>
      <c r="D40" s="54"/>
      <c r="E40" s="10"/>
    </row>
    <row r="41" spans="1:6" ht="27" customHeight="1" thickBot="1" x14ac:dyDescent="0.3">
      <c r="A41" s="55"/>
      <c r="B41" s="59"/>
      <c r="C41" s="76" t="s">
        <v>114</v>
      </c>
      <c r="D41" s="77"/>
      <c r="E41" s="10"/>
    </row>
    <row r="42" spans="1:6" ht="27" customHeight="1" thickBot="1" x14ac:dyDescent="0.3">
      <c r="A42" s="78"/>
      <c r="B42" s="79"/>
      <c r="C42" s="76" t="s">
        <v>115</v>
      </c>
      <c r="D42" s="77"/>
      <c r="E42" s="10"/>
    </row>
    <row r="43" spans="1:6" ht="13.5" customHeight="1" thickBot="1" x14ac:dyDescent="0.3">
      <c r="A43" s="61" t="s">
        <v>12</v>
      </c>
      <c r="B43" s="62"/>
      <c r="C43" s="62"/>
      <c r="D43" s="62"/>
      <c r="E43" s="63"/>
    </row>
    <row r="44" spans="1:6" s="44" customFormat="1" x14ac:dyDescent="0.25"/>
    <row r="45" spans="1:6" s="44" customFormat="1" x14ac:dyDescent="0.25"/>
    <row r="46" spans="1:6" s="44" customFormat="1" ht="25.5" x14ac:dyDescent="0.25">
      <c r="A46" s="45" t="s">
        <v>34</v>
      </c>
      <c r="B46" s="45"/>
      <c r="C46" s="45"/>
      <c r="D46" s="45"/>
      <c r="E46" s="45"/>
    </row>
    <row r="47" spans="1:6" s="44" customFormat="1" ht="13.5" thickBot="1" x14ac:dyDescent="0.3"/>
    <row r="48" spans="1:6" ht="13.5" customHeight="1" thickBot="1" x14ac:dyDescent="0.3">
      <c r="A48" s="46">
        <v>1</v>
      </c>
      <c r="B48" s="47" t="s">
        <v>33</v>
      </c>
      <c r="C48" s="48"/>
      <c r="D48" s="49"/>
      <c r="E48" s="50">
        <f>SUM(E49)</f>
        <v>0</v>
      </c>
      <c r="F48" s="51" t="str">
        <f>IF(E48&gt;5,"Total exceeds maximum possible points","")</f>
        <v/>
      </c>
    </row>
    <row r="49" spans="1:6" ht="27" customHeight="1" thickBot="1" x14ac:dyDescent="0.3">
      <c r="A49" s="52"/>
      <c r="B49" s="68" t="s">
        <v>116</v>
      </c>
      <c r="C49" s="68"/>
      <c r="D49" s="69"/>
      <c r="E49" s="12"/>
    </row>
    <row r="50" spans="1:6" ht="13.5" customHeight="1" thickBot="1" x14ac:dyDescent="0.3">
      <c r="A50" s="61" t="s">
        <v>12</v>
      </c>
      <c r="B50" s="62"/>
      <c r="C50" s="62"/>
      <c r="D50" s="62"/>
      <c r="E50" s="63"/>
    </row>
    <row r="51" spans="1:6" ht="13.5" customHeight="1" thickBot="1" x14ac:dyDescent="0.3">
      <c r="A51" s="46">
        <v>2</v>
      </c>
      <c r="B51" s="47" t="s">
        <v>124</v>
      </c>
      <c r="C51" s="48"/>
      <c r="D51" s="49"/>
      <c r="E51" s="50">
        <f>SUM(E52)</f>
        <v>0</v>
      </c>
      <c r="F51" s="51" t="str">
        <f>IF(E51&gt;6,"Total exceeds maximum possible points","")</f>
        <v/>
      </c>
    </row>
    <row r="52" spans="1:6" ht="40.5" customHeight="1" thickBot="1" x14ac:dyDescent="0.3">
      <c r="A52" s="52"/>
      <c r="B52" s="68" t="s">
        <v>117</v>
      </c>
      <c r="C52" s="68"/>
      <c r="D52" s="69"/>
      <c r="E52" s="12"/>
    </row>
    <row r="53" spans="1:6" ht="13.5" customHeight="1" thickBot="1" x14ac:dyDescent="0.3">
      <c r="A53" s="61" t="s">
        <v>12</v>
      </c>
      <c r="B53" s="62"/>
      <c r="C53" s="62"/>
      <c r="D53" s="62"/>
      <c r="E53" s="63"/>
    </row>
    <row r="54" spans="1:6" ht="13.5" customHeight="1" thickBot="1" x14ac:dyDescent="0.3">
      <c r="A54" s="46">
        <v>3</v>
      </c>
      <c r="B54" s="47" t="s">
        <v>118</v>
      </c>
      <c r="C54" s="48"/>
      <c r="D54" s="49"/>
      <c r="E54" s="50">
        <f>SUM(E55:E57)</f>
        <v>0</v>
      </c>
      <c r="F54" s="51" t="str">
        <f>IF(E54&gt;10,"Total exceeds maximum possible points","")</f>
        <v/>
      </c>
    </row>
    <row r="55" spans="1:6" ht="13.5" customHeight="1" thickBot="1" x14ac:dyDescent="0.3">
      <c r="A55" s="75"/>
      <c r="C55" s="66" t="s">
        <v>119</v>
      </c>
      <c r="D55" s="66"/>
      <c r="E55" s="10"/>
    </row>
    <row r="56" spans="1:6" ht="13.5" customHeight="1" thickBot="1" x14ac:dyDescent="0.3">
      <c r="A56" s="55"/>
      <c r="C56" s="66" t="s">
        <v>120</v>
      </c>
      <c r="D56" s="66"/>
      <c r="E56" s="10"/>
    </row>
    <row r="57" spans="1:6" ht="29.25" customHeight="1" thickBot="1" x14ac:dyDescent="0.3">
      <c r="A57" s="55"/>
      <c r="C57" s="66" t="s">
        <v>121</v>
      </c>
      <c r="D57" s="66"/>
      <c r="E57" s="10"/>
    </row>
    <row r="58" spans="1:6" ht="13.5" customHeight="1" thickBot="1" x14ac:dyDescent="0.3">
      <c r="A58" s="61" t="s">
        <v>12</v>
      </c>
      <c r="B58" s="62"/>
      <c r="C58" s="62"/>
      <c r="D58" s="62"/>
      <c r="E58" s="63"/>
    </row>
    <row r="59" spans="1:6" s="84" customFormat="1" ht="13.5" customHeight="1" thickBot="1" x14ac:dyDescent="0.3">
      <c r="A59" s="80">
        <v>4</v>
      </c>
      <c r="B59" s="81" t="s">
        <v>125</v>
      </c>
      <c r="C59" s="82"/>
      <c r="D59" s="83"/>
      <c r="E59" s="50">
        <f>SUM(E61:E64)</f>
        <v>0</v>
      </c>
      <c r="F59" s="51"/>
    </row>
    <row r="60" spans="1:6" ht="27" customHeight="1" thickBot="1" x14ac:dyDescent="0.3">
      <c r="A60" s="52"/>
      <c r="B60" s="67" t="s">
        <v>32</v>
      </c>
      <c r="C60" s="68"/>
      <c r="D60" s="68"/>
      <c r="E60" s="69"/>
    </row>
    <row r="61" spans="1:6" ht="25.5" customHeight="1" thickBot="1" x14ac:dyDescent="0.3">
      <c r="A61" s="55"/>
      <c r="B61" s="56"/>
      <c r="C61" s="53" t="s">
        <v>31</v>
      </c>
      <c r="D61" s="54"/>
      <c r="E61" s="10"/>
    </row>
    <row r="62" spans="1:6" ht="13.5" customHeight="1" thickBot="1" x14ac:dyDescent="0.3">
      <c r="A62" s="55"/>
      <c r="B62" s="59"/>
      <c r="C62" s="66" t="s">
        <v>123</v>
      </c>
      <c r="D62" s="66"/>
      <c r="E62" s="10"/>
    </row>
    <row r="63" spans="1:6" ht="27.75" customHeight="1" thickBot="1" x14ac:dyDescent="0.3">
      <c r="A63" s="55"/>
      <c r="B63" s="59"/>
      <c r="C63" s="66" t="s">
        <v>30</v>
      </c>
      <c r="D63" s="66"/>
      <c r="E63" s="10"/>
    </row>
    <row r="64" spans="1:6" ht="26.25" customHeight="1" thickBot="1" x14ac:dyDescent="0.3">
      <c r="A64" s="55"/>
      <c r="B64" s="59"/>
      <c r="C64" s="64" t="s">
        <v>29</v>
      </c>
      <c r="D64" s="85"/>
      <c r="E64" s="10"/>
    </row>
    <row r="65" spans="1:6" ht="13.5" customHeight="1" thickBot="1" x14ac:dyDescent="0.3">
      <c r="A65" s="61" t="s">
        <v>12</v>
      </c>
      <c r="B65" s="62"/>
      <c r="C65" s="62"/>
      <c r="D65" s="62"/>
      <c r="E65" s="63"/>
    </row>
    <row r="66" spans="1:6" s="84" customFormat="1" ht="13.5" customHeight="1" thickBot="1" x14ac:dyDescent="0.3">
      <c r="A66" s="80">
        <v>5</v>
      </c>
      <c r="B66" s="81" t="s">
        <v>28</v>
      </c>
      <c r="C66" s="82"/>
      <c r="D66" s="83"/>
      <c r="E66" s="50">
        <f>SUM(E69:E75)</f>
        <v>0</v>
      </c>
      <c r="F66" s="51"/>
    </row>
    <row r="67" spans="1:6" ht="25.5" customHeight="1" thickBot="1" x14ac:dyDescent="0.3">
      <c r="A67" s="52"/>
      <c r="B67" s="67" t="s">
        <v>27</v>
      </c>
      <c r="C67" s="68"/>
      <c r="D67" s="68"/>
      <c r="E67" s="69"/>
    </row>
    <row r="68" spans="1:6" ht="25.5" customHeight="1" thickBot="1" x14ac:dyDescent="0.3">
      <c r="A68" s="59"/>
      <c r="B68" s="86" t="s">
        <v>26</v>
      </c>
      <c r="C68" s="87"/>
      <c r="D68" s="87"/>
      <c r="E68" s="88"/>
    </row>
    <row r="69" spans="1:6" ht="30.75" customHeight="1" thickBot="1" x14ac:dyDescent="0.3">
      <c r="A69" s="55"/>
      <c r="B69" s="56"/>
      <c r="C69" s="89" t="s">
        <v>25</v>
      </c>
      <c r="D69" s="90"/>
      <c r="E69" s="10"/>
    </row>
    <row r="70" spans="1:6" ht="47.25" customHeight="1" thickBot="1" x14ac:dyDescent="0.3">
      <c r="A70" s="55"/>
      <c r="B70" s="59"/>
      <c r="C70" s="91" t="s">
        <v>141</v>
      </c>
      <c r="D70" s="92"/>
      <c r="E70" s="93"/>
    </row>
    <row r="71" spans="1:6" ht="13.5" customHeight="1" thickBot="1" x14ac:dyDescent="0.3">
      <c r="A71" s="55"/>
      <c r="B71" s="59"/>
      <c r="C71" s="99"/>
      <c r="D71" s="99"/>
      <c r="E71" s="10"/>
    </row>
    <row r="72" spans="1:6" ht="13.5" customHeight="1" thickBot="1" x14ac:dyDescent="0.3">
      <c r="A72" s="55"/>
      <c r="B72" s="59"/>
      <c r="C72" s="100"/>
      <c r="D72" s="100"/>
      <c r="E72" s="10"/>
    </row>
    <row r="73" spans="1:6" ht="13.5" customHeight="1" thickBot="1" x14ac:dyDescent="0.3">
      <c r="A73" s="55"/>
      <c r="B73" s="55"/>
      <c r="C73" s="100"/>
      <c r="D73" s="100"/>
      <c r="E73" s="13"/>
    </row>
    <row r="74" spans="1:6" ht="13.5" customHeight="1" thickBot="1" x14ac:dyDescent="0.3">
      <c r="A74" s="55"/>
      <c r="B74" s="55"/>
      <c r="C74" s="100"/>
      <c r="D74" s="100"/>
      <c r="E74" s="13"/>
    </row>
    <row r="75" spans="1:6" ht="13.5" customHeight="1" thickBot="1" x14ac:dyDescent="0.3">
      <c r="A75" s="55"/>
      <c r="B75" s="59"/>
      <c r="C75" s="100"/>
      <c r="D75" s="100"/>
      <c r="E75" s="10"/>
    </row>
    <row r="76" spans="1:6" ht="13.5" customHeight="1" thickBot="1" x14ac:dyDescent="0.3">
      <c r="A76" s="55"/>
      <c r="B76" s="59"/>
      <c r="C76" s="100"/>
      <c r="D76" s="100"/>
      <c r="E76" s="10"/>
    </row>
    <row r="77" spans="1:6" ht="25.5" customHeight="1" thickBot="1" x14ac:dyDescent="0.3">
      <c r="A77" s="59"/>
      <c r="B77" s="86" t="s">
        <v>24</v>
      </c>
      <c r="C77" s="87"/>
      <c r="D77" s="87"/>
      <c r="E77" s="88"/>
    </row>
    <row r="78" spans="1:6" ht="48.75" customHeight="1" thickBot="1" x14ac:dyDescent="0.3">
      <c r="A78" s="55"/>
      <c r="B78" s="59"/>
      <c r="C78" s="91" t="s">
        <v>127</v>
      </c>
      <c r="D78" s="92"/>
      <c r="E78" s="93"/>
    </row>
    <row r="79" spans="1:6" ht="13.5" customHeight="1" thickBot="1" x14ac:dyDescent="0.3">
      <c r="A79" s="55"/>
      <c r="B79" s="59"/>
      <c r="C79" s="66" t="s">
        <v>23</v>
      </c>
      <c r="D79" s="66"/>
      <c r="E79" s="10"/>
    </row>
    <row r="80" spans="1:6" ht="28.9" customHeight="1" thickBot="1" x14ac:dyDescent="0.3">
      <c r="A80" s="55"/>
      <c r="B80" s="59"/>
      <c r="C80" s="66" t="s">
        <v>142</v>
      </c>
      <c r="D80" s="66"/>
      <c r="E80" s="10"/>
    </row>
    <row r="81" spans="1:6" ht="13.5" customHeight="1" thickBot="1" x14ac:dyDescent="0.3">
      <c r="A81" s="55"/>
      <c r="B81" s="59"/>
      <c r="C81" s="66" t="s">
        <v>22</v>
      </c>
      <c r="D81" s="66"/>
      <c r="E81" s="10"/>
    </row>
    <row r="82" spans="1:6" ht="13.5" customHeight="1" thickBot="1" x14ac:dyDescent="0.3">
      <c r="A82" s="55"/>
      <c r="B82" s="59"/>
      <c r="C82" s="66" t="s">
        <v>21</v>
      </c>
      <c r="D82" s="66"/>
      <c r="E82" s="10"/>
    </row>
    <row r="83" spans="1:6" ht="13.5" customHeight="1" thickBot="1" x14ac:dyDescent="0.3">
      <c r="A83" s="55"/>
      <c r="B83" s="55"/>
      <c r="C83" s="94" t="s">
        <v>126</v>
      </c>
      <c r="D83" s="94"/>
      <c r="E83" s="13"/>
    </row>
    <row r="84" spans="1:6" ht="13.5" customHeight="1" thickBot="1" x14ac:dyDescent="0.3">
      <c r="A84" s="61" t="s">
        <v>12</v>
      </c>
      <c r="B84" s="62"/>
      <c r="C84" s="62"/>
      <c r="D84" s="62"/>
      <c r="E84" s="63"/>
    </row>
    <row r="85" spans="1:6" s="84" customFormat="1" ht="13.5" customHeight="1" thickBot="1" x14ac:dyDescent="0.3">
      <c r="A85" s="80">
        <v>6</v>
      </c>
      <c r="B85" s="81" t="s">
        <v>20</v>
      </c>
      <c r="C85" s="82"/>
      <c r="D85" s="83"/>
      <c r="E85" s="50">
        <f>SUM(E87:E91)</f>
        <v>0</v>
      </c>
      <c r="F85" s="51"/>
    </row>
    <row r="86" spans="1:6" ht="25.5" customHeight="1" thickBot="1" x14ac:dyDescent="0.3">
      <c r="A86" s="52"/>
      <c r="B86" s="67" t="s">
        <v>19</v>
      </c>
      <c r="C86" s="68"/>
      <c r="D86" s="68"/>
      <c r="E86" s="69"/>
    </row>
    <row r="87" spans="1:6" ht="13.5" customHeight="1" thickBot="1" x14ac:dyDescent="0.3">
      <c r="A87" s="55"/>
      <c r="B87" s="56"/>
      <c r="C87" s="101"/>
      <c r="D87" s="102"/>
      <c r="E87" s="10"/>
    </row>
    <row r="88" spans="1:6" ht="13.5" customHeight="1" thickBot="1" x14ac:dyDescent="0.3">
      <c r="A88" s="55"/>
      <c r="B88" s="59"/>
      <c r="C88" s="99"/>
      <c r="D88" s="99"/>
      <c r="E88" s="10"/>
    </row>
    <row r="89" spans="1:6" ht="13.5" customHeight="1" thickBot="1" x14ac:dyDescent="0.3">
      <c r="A89" s="55"/>
      <c r="B89" s="59"/>
      <c r="C89" s="99"/>
      <c r="D89" s="99"/>
      <c r="E89" s="10"/>
    </row>
    <row r="90" spans="1:6" ht="13.5" customHeight="1" thickBot="1" x14ac:dyDescent="0.3">
      <c r="A90" s="55"/>
      <c r="B90" s="59"/>
      <c r="C90" s="99"/>
      <c r="D90" s="99"/>
      <c r="E90" s="10"/>
    </row>
    <row r="91" spans="1:6" ht="13.5" customHeight="1" thickBot="1" x14ac:dyDescent="0.3">
      <c r="A91" s="55"/>
      <c r="B91" s="59"/>
      <c r="C91" s="99"/>
      <c r="D91" s="99"/>
      <c r="E91" s="10"/>
    </row>
    <row r="92" spans="1:6" ht="13.5" customHeight="1" thickBot="1" x14ac:dyDescent="0.3">
      <c r="A92" s="61" t="s">
        <v>12</v>
      </c>
      <c r="B92" s="62"/>
      <c r="C92" s="62"/>
      <c r="D92" s="62"/>
      <c r="E92" s="63"/>
    </row>
    <row r="93" spans="1:6" s="84" customFormat="1" ht="13.5" customHeight="1" thickBot="1" x14ac:dyDescent="0.3">
      <c r="A93" s="80">
        <v>7</v>
      </c>
      <c r="B93" s="81" t="s">
        <v>18</v>
      </c>
      <c r="C93" s="82"/>
      <c r="D93" s="83"/>
      <c r="E93" s="50" t="str">
        <f>IF(AND(E95=1,E96=1),"Yes","No")</f>
        <v>No</v>
      </c>
      <c r="F93" s="95"/>
    </row>
    <row r="94" spans="1:6" ht="25.5" customHeight="1" thickBot="1" x14ac:dyDescent="0.3">
      <c r="A94" s="52"/>
      <c r="B94" s="67" t="s">
        <v>17</v>
      </c>
      <c r="C94" s="68"/>
      <c r="D94" s="68"/>
      <c r="E94" s="69"/>
    </row>
    <row r="95" spans="1:6" ht="14.25" customHeight="1" thickBot="1" x14ac:dyDescent="0.3">
      <c r="A95" s="96"/>
      <c r="B95" s="97"/>
      <c r="C95" s="67" t="s">
        <v>16</v>
      </c>
      <c r="D95" s="98"/>
      <c r="E95" s="14"/>
    </row>
    <row r="96" spans="1:6" ht="13.5" customHeight="1" thickBot="1" x14ac:dyDescent="0.3">
      <c r="A96" s="55"/>
      <c r="B96" s="56"/>
      <c r="C96" s="53" t="s">
        <v>15</v>
      </c>
      <c r="D96" s="54"/>
      <c r="E96" s="10"/>
    </row>
    <row r="97" spans="1:6" ht="13.5" customHeight="1" thickBot="1" x14ac:dyDescent="0.3">
      <c r="A97" s="61" t="s">
        <v>12</v>
      </c>
      <c r="B97" s="62"/>
      <c r="C97" s="62"/>
      <c r="D97" s="62"/>
      <c r="E97" s="63"/>
    </row>
    <row r="98" spans="1:6" s="84" customFormat="1" ht="13.5" customHeight="1" thickBot="1" x14ac:dyDescent="0.3">
      <c r="A98" s="80">
        <v>8</v>
      </c>
      <c r="B98" s="81" t="s">
        <v>14</v>
      </c>
      <c r="C98" s="82"/>
      <c r="D98" s="83"/>
      <c r="E98" s="50">
        <f>SUM(E100:E104)</f>
        <v>0</v>
      </c>
      <c r="F98" s="51"/>
    </row>
    <row r="99" spans="1:6" ht="25.5" customHeight="1" thickBot="1" x14ac:dyDescent="0.3">
      <c r="A99" s="52"/>
      <c r="B99" s="67" t="s">
        <v>13</v>
      </c>
      <c r="C99" s="68"/>
      <c r="D99" s="68"/>
      <c r="E99" s="69"/>
    </row>
    <row r="100" spans="1:6" ht="13.5" customHeight="1" thickBot="1" x14ac:dyDescent="0.3">
      <c r="A100" s="55"/>
      <c r="B100" s="56"/>
      <c r="C100" s="101"/>
      <c r="D100" s="102"/>
      <c r="E100" s="10"/>
    </row>
    <row r="101" spans="1:6" ht="13.5" customHeight="1" thickBot="1" x14ac:dyDescent="0.3">
      <c r="A101" s="55"/>
      <c r="B101" s="59"/>
      <c r="C101" s="99"/>
      <c r="D101" s="99"/>
      <c r="E101" s="10"/>
    </row>
    <row r="102" spans="1:6" ht="13.5" customHeight="1" thickBot="1" x14ac:dyDescent="0.3">
      <c r="A102" s="55"/>
      <c r="B102" s="59"/>
      <c r="C102" s="99"/>
      <c r="D102" s="99"/>
      <c r="E102" s="10"/>
    </row>
    <row r="103" spans="1:6" ht="13.5" customHeight="1" thickBot="1" x14ac:dyDescent="0.3">
      <c r="A103" s="55"/>
      <c r="B103" s="59"/>
      <c r="C103" s="99"/>
      <c r="D103" s="99"/>
      <c r="E103" s="10"/>
    </row>
    <row r="104" spans="1:6" ht="13.5" customHeight="1" thickBot="1" x14ac:dyDescent="0.3">
      <c r="A104" s="55"/>
      <c r="B104" s="59"/>
      <c r="C104" s="66"/>
      <c r="D104" s="66"/>
      <c r="E104" s="58"/>
    </row>
    <row r="105" spans="1:6" ht="13.5" customHeight="1" thickBot="1" x14ac:dyDescent="0.3">
      <c r="A105" s="61" t="s">
        <v>12</v>
      </c>
      <c r="B105" s="62"/>
      <c r="C105" s="62"/>
      <c r="D105" s="62"/>
      <c r="E105" s="63"/>
    </row>
  </sheetData>
  <sheetProtection password="C319" sheet="1" objects="1" scenarios="1"/>
  <mergeCells count="82">
    <mergeCell ref="A11:E11"/>
    <mergeCell ref="B14:E14"/>
    <mergeCell ref="C15:D15"/>
    <mergeCell ref="C31:D31"/>
    <mergeCell ref="C32:D32"/>
    <mergeCell ref="C16:D16"/>
    <mergeCell ref="C17:D17"/>
    <mergeCell ref="A19:E19"/>
    <mergeCell ref="B21:E21"/>
    <mergeCell ref="C22:D22"/>
    <mergeCell ref="C23:D23"/>
    <mergeCell ref="C30:D30"/>
    <mergeCell ref="C24:D24"/>
    <mergeCell ref="C25:D25"/>
    <mergeCell ref="A26:E26"/>
    <mergeCell ref="B28:E28"/>
    <mergeCell ref="C29:E29"/>
    <mergeCell ref="A43:E43"/>
    <mergeCell ref="C34:D34"/>
    <mergeCell ref="C35:D35"/>
    <mergeCell ref="C36:D36"/>
    <mergeCell ref="C42:D42"/>
    <mergeCell ref="A37:E37"/>
    <mergeCell ref="B39:E39"/>
    <mergeCell ref="C40:D40"/>
    <mergeCell ref="C41:D41"/>
    <mergeCell ref="C33:E33"/>
    <mergeCell ref="B68:E68"/>
    <mergeCell ref="C75:D75"/>
    <mergeCell ref="C76:D76"/>
    <mergeCell ref="C55:D55"/>
    <mergeCell ref="A46:E46"/>
    <mergeCell ref="B49:D49"/>
    <mergeCell ref="A50:E50"/>
    <mergeCell ref="B52:D52"/>
    <mergeCell ref="A53:E53"/>
    <mergeCell ref="C62:D62"/>
    <mergeCell ref="C63:D63"/>
    <mergeCell ref="C64:D64"/>
    <mergeCell ref="A65:E65"/>
    <mergeCell ref="B67:E67"/>
    <mergeCell ref="C56:D56"/>
    <mergeCell ref="C57:D57"/>
    <mergeCell ref="A58:E58"/>
    <mergeCell ref="B60:E60"/>
    <mergeCell ref="C61:D61"/>
    <mergeCell ref="C103:D103"/>
    <mergeCell ref="C89:D89"/>
    <mergeCell ref="C90:D90"/>
    <mergeCell ref="C91:D91"/>
    <mergeCell ref="A92:E92"/>
    <mergeCell ref="B94:E94"/>
    <mergeCell ref="A97:E97"/>
    <mergeCell ref="B99:E99"/>
    <mergeCell ref="C100:D100"/>
    <mergeCell ref="C88:D88"/>
    <mergeCell ref="B77:E77"/>
    <mergeCell ref="C78:E78"/>
    <mergeCell ref="C79:D79"/>
    <mergeCell ref="C102:D102"/>
    <mergeCell ref="C83:D83"/>
    <mergeCell ref="A84:E84"/>
    <mergeCell ref="B86:E86"/>
    <mergeCell ref="C80:D80"/>
    <mergeCell ref="C81:D81"/>
    <mergeCell ref="C82:D82"/>
    <mergeCell ref="C87:D87"/>
    <mergeCell ref="C104:D104"/>
    <mergeCell ref="A105:E105"/>
    <mergeCell ref="C2:F2"/>
    <mergeCell ref="C3:F3"/>
    <mergeCell ref="A5:F5"/>
    <mergeCell ref="A6:F6"/>
    <mergeCell ref="C95:D95"/>
    <mergeCell ref="C96:D96"/>
    <mergeCell ref="C69:D69"/>
    <mergeCell ref="C70:E70"/>
    <mergeCell ref="C71:D71"/>
    <mergeCell ref="C72:D72"/>
    <mergeCell ref="C73:D73"/>
    <mergeCell ref="C74:D74"/>
    <mergeCell ref="C101:D101"/>
  </mergeCells>
  <conditionalFormatting sqref="F13">
    <cfRule type="containsText" dxfId="6" priority="8" stopIfTrue="1" operator="containsText" text="Total exceeds maximum possible points">
      <formula>NOT(ISERROR(SEARCH("Total exceeds maximum possible points",F13)))</formula>
    </cfRule>
  </conditionalFormatting>
  <conditionalFormatting sqref="F20">
    <cfRule type="containsText" dxfId="5" priority="7" stopIfTrue="1" operator="containsText" text="Total exceeds maximum possible points">
      <formula>NOT(ISERROR(SEARCH("Total exceeds maximum possible points",F20)))</formula>
    </cfRule>
  </conditionalFormatting>
  <conditionalFormatting sqref="F27">
    <cfRule type="containsText" dxfId="4" priority="6" stopIfTrue="1" operator="containsText" text="Total exceeds maximum possible points">
      <formula>NOT(ISERROR(SEARCH("Total exceeds maximum possible points",F27)))</formula>
    </cfRule>
  </conditionalFormatting>
  <conditionalFormatting sqref="F38">
    <cfRule type="containsText" dxfId="3" priority="4" stopIfTrue="1" operator="containsText" text="Total exceeds maximum possible points">
      <formula>NOT(ISERROR(SEARCH("Total exceeds maximum possible points",F38)))</formula>
    </cfRule>
  </conditionalFormatting>
  <conditionalFormatting sqref="F48">
    <cfRule type="containsText" dxfId="2" priority="3" stopIfTrue="1" operator="containsText" text="Total exceeds maximum possible points">
      <formula>NOT(ISERROR(SEARCH("Total exceeds maximum possible points",F48)))</formula>
    </cfRule>
  </conditionalFormatting>
  <conditionalFormatting sqref="F51">
    <cfRule type="containsText" dxfId="1" priority="2" stopIfTrue="1" operator="containsText" text="Total exceeds maximum possible points">
      <formula>NOT(ISERROR(SEARCH("Total exceeds maximum possible points",F51)))</formula>
    </cfRule>
  </conditionalFormatting>
  <conditionalFormatting sqref="F54">
    <cfRule type="containsText" dxfId="0" priority="1" stopIfTrue="1" operator="containsText" text="Total exceeds maximum possible points">
      <formula>NOT(ISERROR(SEARCH("Total exceeds maximum possible points",F54)))</formula>
    </cfRule>
  </conditionalFormatting>
  <pageMargins left="0.75" right="0.75" top="1" bottom="1" header="0.5" footer="0.5"/>
  <pageSetup paperSize="17" scale="65" orientation="portrait" horizontalDpi="300" r:id="rId1"/>
  <headerFooter alignWithMargins="0">
    <oddHeader>&amp;CFY 2013 Consolidated RFP Scoring Sheet</oddHeader>
    <oddFooter>&amp;C&amp;"Arial,Italic"Page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387E-5CEB-49E8-A6F9-07EA90D3CD15}">
  <sheetPr>
    <tabColor theme="0" tint="-0.34998626667073579"/>
  </sheetPr>
  <dimension ref="A1:R77"/>
  <sheetViews>
    <sheetView workbookViewId="0">
      <selection activeCell="J38" sqref="J38"/>
    </sheetView>
  </sheetViews>
  <sheetFormatPr defaultColWidth="8.85546875" defaultRowHeight="12.75" x14ac:dyDescent="0.2"/>
  <cols>
    <col min="1" max="1" width="8.85546875" style="1"/>
    <col min="2" max="2" width="8.85546875" style="1" customWidth="1"/>
    <col min="3" max="13" width="8.85546875" style="1"/>
    <col min="14" max="14" width="46.28515625" style="1" customWidth="1"/>
    <col min="15" max="16384" width="8.85546875" style="1"/>
  </cols>
  <sheetData>
    <row r="1" spans="1:18" ht="20.25" x14ac:dyDescent="0.3">
      <c r="A1" s="9"/>
    </row>
    <row r="2" spans="1:18" customFormat="1" ht="30" customHeight="1" x14ac:dyDescent="0.4">
      <c r="A2" s="16" t="s">
        <v>96</v>
      </c>
      <c r="B2" s="16"/>
      <c r="C2" s="16"/>
      <c r="D2" s="16"/>
      <c r="E2" s="16"/>
      <c r="F2" s="16"/>
      <c r="G2" s="16"/>
      <c r="H2" s="16"/>
      <c r="I2" s="16"/>
      <c r="J2" s="16"/>
      <c r="K2" s="16"/>
      <c r="L2" s="16"/>
      <c r="M2" s="16"/>
      <c r="N2" s="16"/>
      <c r="O2" s="16"/>
      <c r="P2" s="16"/>
      <c r="Q2" s="16"/>
      <c r="R2" s="16"/>
    </row>
    <row r="3" spans="1:18" ht="15" x14ac:dyDescent="0.25">
      <c r="A3" s="2"/>
      <c r="E3" s="8"/>
    </row>
    <row r="4" spans="1:18" ht="15" x14ac:dyDescent="0.25">
      <c r="A4" s="2" t="s">
        <v>95</v>
      </c>
      <c r="E4" s="8" t="s">
        <v>94</v>
      </c>
    </row>
    <row r="6" spans="1:18" s="4" customFormat="1" x14ac:dyDescent="0.2">
      <c r="A6" s="5" t="s">
        <v>93</v>
      </c>
    </row>
    <row r="7" spans="1:18" x14ac:dyDescent="0.2">
      <c r="B7" s="2" t="s">
        <v>92</v>
      </c>
    </row>
    <row r="8" spans="1:18" x14ac:dyDescent="0.2">
      <c r="B8" s="2" t="s">
        <v>91</v>
      </c>
    </row>
    <row r="9" spans="1:18" x14ac:dyDescent="0.2">
      <c r="B9" s="2" t="s">
        <v>90</v>
      </c>
    </row>
    <row r="10" spans="1:18" x14ac:dyDescent="0.2">
      <c r="A10" s="2"/>
    </row>
    <row r="11" spans="1:18" x14ac:dyDescent="0.2">
      <c r="A11" s="3" t="s">
        <v>89</v>
      </c>
    </row>
    <row r="12" spans="1:18" x14ac:dyDescent="0.2">
      <c r="B12" s="2" t="s">
        <v>122</v>
      </c>
    </row>
    <row r="13" spans="1:18" x14ac:dyDescent="0.2">
      <c r="A13" s="2"/>
    </row>
    <row r="14" spans="1:18" x14ac:dyDescent="0.2">
      <c r="B14" s="7" t="s">
        <v>88</v>
      </c>
    </row>
    <row r="16" spans="1:18" x14ac:dyDescent="0.2">
      <c r="A16" s="2"/>
    </row>
    <row r="17" spans="1:2" x14ac:dyDescent="0.2">
      <c r="A17" s="2"/>
    </row>
    <row r="20" spans="1:2" x14ac:dyDescent="0.2">
      <c r="A20" s="2"/>
    </row>
    <row r="21" spans="1:2" x14ac:dyDescent="0.2">
      <c r="A21" s="2"/>
    </row>
    <row r="23" spans="1:2" x14ac:dyDescent="0.2">
      <c r="A23" s="3" t="s">
        <v>87</v>
      </c>
    </row>
    <row r="24" spans="1:2" x14ac:dyDescent="0.2">
      <c r="B24" s="2" t="s">
        <v>86</v>
      </c>
    </row>
    <row r="26" spans="1:2" x14ac:dyDescent="0.2">
      <c r="A26" s="3" t="s">
        <v>85</v>
      </c>
    </row>
    <row r="27" spans="1:2" x14ac:dyDescent="0.2">
      <c r="B27" s="2" t="s">
        <v>84</v>
      </c>
    </row>
    <row r="30" spans="1:2" x14ac:dyDescent="0.2">
      <c r="A30" s="3" t="s">
        <v>83</v>
      </c>
    </row>
    <row r="31" spans="1:2" x14ac:dyDescent="0.2">
      <c r="B31" s="2" t="s">
        <v>82</v>
      </c>
    </row>
    <row r="33" spans="1:15" x14ac:dyDescent="0.2">
      <c r="A33" s="3" t="s">
        <v>81</v>
      </c>
    </row>
    <row r="34" spans="1:15" x14ac:dyDescent="0.2">
      <c r="B34" s="2" t="s">
        <v>80</v>
      </c>
    </row>
    <row r="36" spans="1:15" s="4" customFormat="1" x14ac:dyDescent="0.2">
      <c r="A36" s="5" t="s">
        <v>79</v>
      </c>
    </row>
    <row r="37" spans="1:15" x14ac:dyDescent="0.2">
      <c r="B37" s="2" t="s">
        <v>136</v>
      </c>
    </row>
    <row r="38" spans="1:15" x14ac:dyDescent="0.2">
      <c r="B38" s="2"/>
    </row>
    <row r="39" spans="1:15" x14ac:dyDescent="0.2">
      <c r="B39" s="2" t="s">
        <v>134</v>
      </c>
      <c r="O39" s="6" t="s">
        <v>78</v>
      </c>
    </row>
    <row r="40" spans="1:15" x14ac:dyDescent="0.2">
      <c r="B40" s="2" t="s">
        <v>135</v>
      </c>
    </row>
    <row r="41" spans="1:15" x14ac:dyDescent="0.2">
      <c r="A41" s="3"/>
      <c r="B41" s="2"/>
    </row>
    <row r="42" spans="1:15" s="4" customFormat="1" x14ac:dyDescent="0.2">
      <c r="A42" s="5" t="s">
        <v>77</v>
      </c>
    </row>
    <row r="43" spans="1:15" x14ac:dyDescent="0.2">
      <c r="B43" s="2" t="s">
        <v>76</v>
      </c>
    </row>
    <row r="44" spans="1:15" x14ac:dyDescent="0.2">
      <c r="B44" s="2" t="s">
        <v>75</v>
      </c>
    </row>
    <row r="45" spans="1:15" x14ac:dyDescent="0.2">
      <c r="B45" s="2" t="s">
        <v>74</v>
      </c>
    </row>
    <row r="46" spans="1:15" x14ac:dyDescent="0.2">
      <c r="B46" s="2" t="s">
        <v>73</v>
      </c>
    </row>
    <row r="47" spans="1:15" x14ac:dyDescent="0.2">
      <c r="A47" s="3"/>
    </row>
    <row r="48" spans="1:15" x14ac:dyDescent="0.2">
      <c r="A48" s="3" t="s">
        <v>72</v>
      </c>
    </row>
    <row r="49" spans="1:3" x14ac:dyDescent="0.2">
      <c r="A49" s="3"/>
      <c r="B49" s="2" t="s">
        <v>71</v>
      </c>
    </row>
    <row r="50" spans="1:3" x14ac:dyDescent="0.2">
      <c r="A50" s="3"/>
    </row>
    <row r="51" spans="1:3" x14ac:dyDescent="0.2">
      <c r="A51" s="3" t="s">
        <v>70</v>
      </c>
    </row>
    <row r="52" spans="1:3" x14ac:dyDescent="0.2">
      <c r="A52" s="3"/>
      <c r="B52" s="2" t="s">
        <v>69</v>
      </c>
    </row>
    <row r="53" spans="1:3" x14ac:dyDescent="0.2">
      <c r="A53" s="3"/>
      <c r="C53" s="2" t="s">
        <v>68</v>
      </c>
    </row>
    <row r="54" spans="1:3" x14ac:dyDescent="0.2">
      <c r="A54" s="3"/>
      <c r="C54" s="2" t="s">
        <v>67</v>
      </c>
    </row>
    <row r="55" spans="1:3" x14ac:dyDescent="0.2">
      <c r="A55" s="3"/>
      <c r="C55" s="2" t="s">
        <v>66</v>
      </c>
    </row>
    <row r="56" spans="1:3" x14ac:dyDescent="0.2">
      <c r="A56" s="3"/>
      <c r="C56" s="2" t="s">
        <v>65</v>
      </c>
    </row>
    <row r="57" spans="1:3" x14ac:dyDescent="0.2">
      <c r="A57" s="3"/>
      <c r="C57" s="2" t="s">
        <v>64</v>
      </c>
    </row>
    <row r="58" spans="1:3" x14ac:dyDescent="0.2">
      <c r="A58" s="3"/>
    </row>
    <row r="59" spans="1:3" x14ac:dyDescent="0.2">
      <c r="A59" s="3" t="s">
        <v>63</v>
      </c>
    </row>
    <row r="60" spans="1:3" x14ac:dyDescent="0.2">
      <c r="A60" s="3"/>
      <c r="B60" s="2" t="s">
        <v>62</v>
      </c>
    </row>
    <row r="61" spans="1:3" x14ac:dyDescent="0.2">
      <c r="A61" s="3"/>
      <c r="B61" s="2" t="s">
        <v>61</v>
      </c>
    </row>
    <row r="62" spans="1:3" x14ac:dyDescent="0.2">
      <c r="A62" s="3"/>
      <c r="C62" s="2" t="s">
        <v>60</v>
      </c>
    </row>
    <row r="63" spans="1:3" x14ac:dyDescent="0.2">
      <c r="A63" s="3"/>
      <c r="C63" s="2" t="s">
        <v>59</v>
      </c>
    </row>
    <row r="64" spans="1:3" x14ac:dyDescent="0.2">
      <c r="A64" s="3"/>
      <c r="C64" s="2" t="s">
        <v>58</v>
      </c>
    </row>
    <row r="65" spans="1:3" x14ac:dyDescent="0.2">
      <c r="A65" s="3"/>
      <c r="C65" s="2" t="s">
        <v>57</v>
      </c>
    </row>
    <row r="66" spans="1:3" x14ac:dyDescent="0.2">
      <c r="A66" s="3"/>
    </row>
    <row r="67" spans="1:3" x14ac:dyDescent="0.2">
      <c r="A67" s="3" t="s">
        <v>56</v>
      </c>
    </row>
    <row r="68" spans="1:3" x14ac:dyDescent="0.2">
      <c r="A68" s="3"/>
      <c r="B68" s="2" t="s">
        <v>55</v>
      </c>
    </row>
    <row r="69" spans="1:3" x14ac:dyDescent="0.2">
      <c r="A69" s="3"/>
    </row>
    <row r="70" spans="1:3" x14ac:dyDescent="0.2">
      <c r="A70" s="3" t="s">
        <v>54</v>
      </c>
    </row>
    <row r="71" spans="1:3" x14ac:dyDescent="0.2">
      <c r="A71" s="3"/>
      <c r="B71" s="2" t="s">
        <v>53</v>
      </c>
    </row>
    <row r="72" spans="1:3" x14ac:dyDescent="0.2">
      <c r="A72" s="3"/>
    </row>
    <row r="73" spans="1:3" x14ac:dyDescent="0.2">
      <c r="A73" s="3" t="s">
        <v>52</v>
      </c>
    </row>
    <row r="74" spans="1:3" x14ac:dyDescent="0.2">
      <c r="A74" s="3"/>
      <c r="B74" s="2" t="s">
        <v>51</v>
      </c>
    </row>
    <row r="75" spans="1:3" x14ac:dyDescent="0.2">
      <c r="A75" s="3"/>
    </row>
    <row r="76" spans="1:3" x14ac:dyDescent="0.2">
      <c r="A76" s="3" t="s">
        <v>50</v>
      </c>
    </row>
    <row r="77" spans="1:3" x14ac:dyDescent="0.2">
      <c r="A77" s="3"/>
      <c r="B77" s="2" t="s">
        <v>49</v>
      </c>
    </row>
  </sheetData>
  <sheetProtection password="C319" sheet="1" objects="1" scenarios="1"/>
  <mergeCells count="1">
    <mergeCell ref="A2:R2"/>
  </mergeCells>
  <hyperlinks>
    <hyperlink ref="O39" r:id="rId1" xr:uid="{FC8F134D-FF8E-4AE5-8837-82D991B8718D}"/>
    <hyperlink ref="E4" r:id="rId2" xr:uid="{24F80A20-EF87-438F-8BEB-A16D9F57362F}"/>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Scoring Summary</vt:lpstr>
      <vt:lpstr>Scoring Worksheet</vt:lpstr>
      <vt:lpstr>Scoring Guidelines</vt:lpstr>
      <vt:lpstr>'Scoring Summary'!Print_Area</vt:lpstr>
      <vt:lpstr>'Scoring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Miller</dc:creator>
  <cp:lastModifiedBy>Evan Miller</cp:lastModifiedBy>
  <cp:lastPrinted>2019-03-13T19:28:23Z</cp:lastPrinted>
  <dcterms:created xsi:type="dcterms:W3CDTF">2018-11-07T16:36:46Z</dcterms:created>
  <dcterms:modified xsi:type="dcterms:W3CDTF">2019-03-26T22:08:06Z</dcterms:modified>
</cp:coreProperties>
</file>