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ra2-my.sharepoint.com/personal/dgrantham_ura_org/Documents/MWBE/"/>
    </mc:Choice>
  </mc:AlternateContent>
  <xr:revisionPtr revIDLastSave="0" documentId="8_{FB72AF87-AB9C-4F1B-9805-AC9EABBC8427}" xr6:coauthVersionLast="44" xr6:coauthVersionMax="44" xr10:uidLastSave="{00000000-0000-0000-0000-000000000000}"/>
  <bookViews>
    <workbookView xWindow="28680" yWindow="-120" windowWidth="29040" windowHeight="15840" activeTab="1" xr2:uid="{00000000-000D-0000-FFFF-FFFF00000000}"/>
  </bookViews>
  <sheets>
    <sheet name="COMPLIANCE DASHBOARD" sheetId="2" r:id="rId1"/>
    <sheet name="Data Input " sheetId="1" r:id="rId2"/>
    <sheet name="Sheet4" sheetId="6" state="hidden" r:id="rId3"/>
    <sheet name="Sheet3" sheetId="5" state="hidden" r:id="rId4"/>
    <sheet name="MWBE Firms " sheetId="8" r:id="rId5"/>
    <sheet name="LOI Template" sheetId="10" state="hidden" r:id="rId6"/>
  </sheets>
  <definedNames>
    <definedName name="_xlnm.Print_Area" localSheetId="0">'COMPLIANCE DASHBOARD'!$A$1:$B$22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5" i="1"/>
  <c r="L21" i="1"/>
  <c r="M21" i="1" l="1"/>
  <c r="C5" i="8"/>
  <c r="C6" i="8"/>
  <c r="C7" i="8"/>
  <c r="C8" i="8" l="1"/>
  <c r="C9" i="8"/>
  <c r="C10" i="8"/>
  <c r="C11" i="8"/>
  <c r="C12" i="8"/>
  <c r="C13" i="8"/>
  <c r="C14" i="8"/>
  <c r="C15" i="8"/>
  <c r="C16" i="8"/>
  <c r="C17" i="8"/>
  <c r="C18" i="8"/>
  <c r="C19" i="8"/>
  <c r="G5" i="8"/>
  <c r="H5" i="8" s="1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A18" i="8"/>
  <c r="B18" i="8"/>
  <c r="A19" i="8"/>
  <c r="B19" i="8"/>
  <c r="A6" i="8"/>
  <c r="B6" i="8"/>
  <c r="A7" i="8"/>
  <c r="B7" i="8"/>
  <c r="A8" i="8"/>
  <c r="B8" i="8"/>
  <c r="A9" i="8"/>
  <c r="B9" i="8"/>
  <c r="A10" i="8"/>
  <c r="B10" i="8"/>
  <c r="A11" i="8"/>
  <c r="B11" i="8"/>
  <c r="A12" i="8"/>
  <c r="B12" i="8"/>
  <c r="A13" i="8"/>
  <c r="B13" i="8"/>
  <c r="A14" i="8"/>
  <c r="B14" i="8"/>
  <c r="A15" i="8"/>
  <c r="B15" i="8"/>
  <c r="A16" i="8"/>
  <c r="B16" i="8"/>
  <c r="A17" i="8"/>
  <c r="B17" i="8"/>
  <c r="B5" i="8"/>
  <c r="A5" i="8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5" i="1"/>
  <c r="H17" i="1"/>
  <c r="H18" i="1"/>
  <c r="H19" i="1"/>
  <c r="H20" i="1"/>
  <c r="H6" i="1"/>
  <c r="H7" i="1"/>
  <c r="H8" i="1"/>
  <c r="H9" i="1"/>
  <c r="H10" i="1"/>
  <c r="H11" i="1"/>
  <c r="H12" i="1"/>
  <c r="H13" i="1"/>
  <c r="H14" i="1"/>
  <c r="H15" i="1"/>
  <c r="H16" i="1"/>
  <c r="H5" i="1"/>
  <c r="D21" i="1"/>
  <c r="I21" i="1" l="1"/>
  <c r="H21" i="1"/>
  <c r="G20" i="8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5" i="1"/>
  <c r="B1" i="1"/>
  <c r="B2" i="1"/>
  <c r="F12" i="1" l="1"/>
  <c r="H12" i="8" s="1"/>
  <c r="J12" i="1"/>
  <c r="K12" i="1"/>
  <c r="K11" i="1"/>
  <c r="J11" i="1"/>
  <c r="F13" i="1"/>
  <c r="H13" i="8" s="1"/>
  <c r="K13" i="1"/>
  <c r="J13" i="1"/>
  <c r="F19" i="1"/>
  <c r="H19" i="8" s="1"/>
  <c r="J19" i="1"/>
  <c r="K19" i="1"/>
  <c r="F18" i="1"/>
  <c r="H18" i="8" s="1"/>
  <c r="K18" i="1"/>
  <c r="J18" i="1"/>
  <c r="K10" i="1"/>
  <c r="J10" i="1"/>
  <c r="F20" i="1"/>
  <c r="K20" i="1"/>
  <c r="J20" i="1"/>
  <c r="F17" i="1"/>
  <c r="H17" i="8" s="1"/>
  <c r="K17" i="1"/>
  <c r="J17" i="1"/>
  <c r="K9" i="1"/>
  <c r="J9" i="1"/>
  <c r="F16" i="1"/>
  <c r="H16" i="8" s="1"/>
  <c r="J16" i="1"/>
  <c r="K16" i="1"/>
  <c r="F15" i="1"/>
  <c r="H15" i="8" s="1"/>
  <c r="J15" i="1"/>
  <c r="K15" i="1"/>
  <c r="F14" i="1"/>
  <c r="H14" i="8" s="1"/>
  <c r="K14" i="1"/>
  <c r="J14" i="1"/>
  <c r="F5" i="1"/>
  <c r="J5" i="1"/>
  <c r="K5" i="1"/>
  <c r="F8" i="1"/>
  <c r="H8" i="8" s="1"/>
  <c r="J8" i="1"/>
  <c r="K8" i="1"/>
  <c r="F6" i="1"/>
  <c r="J6" i="1"/>
  <c r="K6" i="1"/>
  <c r="F7" i="1"/>
  <c r="H7" i="8" s="1"/>
  <c r="K7" i="1"/>
  <c r="J7" i="1"/>
  <c r="F10" i="1"/>
  <c r="H10" i="8" s="1"/>
  <c r="F9" i="1"/>
  <c r="H9" i="8" s="1"/>
  <c r="F11" i="1"/>
  <c r="H11" i="8" s="1"/>
  <c r="G21" i="1"/>
  <c r="J21" i="1" l="1"/>
  <c r="D23" i="1" s="1"/>
  <c r="K21" i="1"/>
  <c r="D24" i="1" s="1"/>
  <c r="B13" i="2" s="1"/>
  <c r="B15" i="2" s="1"/>
  <c r="F21" i="1"/>
  <c r="H6" i="8"/>
  <c r="H20" i="8" s="1"/>
  <c r="B12" i="2" l="1"/>
  <c r="B14" i="2" s="1"/>
  <c r="D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Diamonte Walker</author>
  </authors>
  <commentList>
    <comment ref="B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Instructions: Select MBE or WBE from the Dropdown.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Select partner, supplier or sub from the drop down. Suppliers are awarded 60% credit. </t>
        </r>
      </text>
    </comment>
  </commentList>
</comments>
</file>

<file path=xl/sharedStrings.xml><?xml version="1.0" encoding="utf-8"?>
<sst xmlns="http://schemas.openxmlformats.org/spreadsheetml/2006/main" count="84" uniqueCount="74">
  <si>
    <r>
      <t>Instructions: Please fill in</t>
    </r>
    <r>
      <rPr>
        <b/>
        <u/>
        <sz val="11"/>
        <color theme="1"/>
        <rFont val="Calibri"/>
        <family val="2"/>
        <scheme val="minor"/>
      </rPr>
      <t xml:space="preserve"> all</t>
    </r>
    <r>
      <rPr>
        <sz val="11"/>
        <color theme="1"/>
        <rFont val="Calibri"/>
        <family val="2"/>
        <scheme val="minor"/>
      </rPr>
      <t xml:space="preserve"> fields highlighted in yellow on the Compliance Dashboard, Data Input and MWBE Firms tabs. Any field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highlighted in yellow will automatically calculate. Once complete, email plan to mwbecompliance@ura.org with  copies  of cancelled checks (back and front) and/or paid invoices for the reporting period. MWBE credit towards the goals will not be awarded without payment verification documentation.  Please email mwbecompliance@ura.org with questions. </t>
    </r>
  </si>
  <si>
    <t xml:space="preserve">MWBE COMPLIANCE REPORT </t>
  </si>
  <si>
    <t xml:space="preserve">Date of Report </t>
  </si>
  <si>
    <t xml:space="preserve">Project/Contract Name </t>
  </si>
  <si>
    <t xml:space="preserve">Name of Submitter </t>
  </si>
  <si>
    <t xml:space="preserve">Company </t>
  </si>
  <si>
    <t xml:space="preserve">Contact Email </t>
  </si>
  <si>
    <t xml:space="preserve">Contact Phone </t>
  </si>
  <si>
    <t xml:space="preserve">Brief Project/Contract Summary </t>
  </si>
  <si>
    <t xml:space="preserve">Enter Total Opportunity/Contract Amount </t>
  </si>
  <si>
    <t>Percentage of Project/Contract Completed</t>
  </si>
  <si>
    <t>Total Amount Spent with MBEs</t>
  </si>
  <si>
    <t>Total Amount Spent with WBEs</t>
  </si>
  <si>
    <t xml:space="preserve">Projected MBE Participation to Date </t>
  </si>
  <si>
    <t xml:space="preserve">Projected  WBE Participation to Date  </t>
  </si>
  <si>
    <t xml:space="preserve">TO BE COMPLETED BY URA ONLY </t>
  </si>
  <si>
    <t xml:space="preserve">Compliance Status </t>
  </si>
  <si>
    <t xml:space="preserve">Outcome </t>
  </si>
  <si>
    <t>Is the MBE Goal on target? Y/N</t>
  </si>
  <si>
    <t>Is the WBE Goal on target? Y/N</t>
  </si>
  <si>
    <t xml:space="preserve">Was satisfactory documentation included? Y/N </t>
  </si>
  <si>
    <t xml:space="preserve"> </t>
  </si>
  <si>
    <t>Compliance Specialist Review Note</t>
  </si>
  <si>
    <t xml:space="preserve">Date of Review </t>
  </si>
  <si>
    <t>Total Contract/Opportunty Amount</t>
  </si>
  <si>
    <t xml:space="preserve">Name of Firm  </t>
  </si>
  <si>
    <t>MBE or WBE</t>
  </si>
  <si>
    <t xml:space="preserve">General Scope </t>
  </si>
  <si>
    <t>Amount Paid to Date</t>
  </si>
  <si>
    <t xml:space="preserve">Partner, Supplier* or Sub
 </t>
  </si>
  <si>
    <t>Amount Paid Eligible to count towards the  goal</t>
  </si>
  <si>
    <t xml:space="preserve">Mulitplier </t>
  </si>
  <si>
    <t>MBE ?</t>
  </si>
  <si>
    <t>WBE ?</t>
  </si>
  <si>
    <t xml:space="preserve">MBE Total </t>
  </si>
  <si>
    <t xml:space="preserve">WBE Total </t>
  </si>
  <si>
    <t>Amount of Contract Award</t>
  </si>
  <si>
    <t xml:space="preserve">Remaining Amount to be Paid </t>
  </si>
  <si>
    <t xml:space="preserve">                                                                                                                                                                                                                    </t>
  </si>
  <si>
    <t xml:space="preserve">TOTAL AMOUNT PAID TO MWBEs </t>
  </si>
  <si>
    <t xml:space="preserve">AMOUNT ELIGIBLE TO COUNT IN PLAN </t>
  </si>
  <si>
    <t xml:space="preserve">MBE ELIGIBLE AMOUNT TOTAL </t>
  </si>
  <si>
    <t xml:space="preserve">WBE ELIGIBLE AMOUNT TOTAL </t>
  </si>
  <si>
    <t xml:space="preserve">*60% of amount awarded to suppliers count towards the goal </t>
  </si>
  <si>
    <t>MBE</t>
  </si>
  <si>
    <t>WBE</t>
  </si>
  <si>
    <t>Sub</t>
  </si>
  <si>
    <t xml:space="preserve">Supplier </t>
  </si>
  <si>
    <t xml:space="preserve">Partner </t>
  </si>
  <si>
    <t xml:space="preserve">MWBE Firm Name </t>
  </si>
  <si>
    <t xml:space="preserve">MBE/WBE </t>
  </si>
  <si>
    <t xml:space="preserve">Email Address </t>
  </si>
  <si>
    <t>Phone</t>
  </si>
  <si>
    <t xml:space="preserve">Physical Business Address </t>
  </si>
  <si>
    <t>Total Paid To Date</t>
  </si>
  <si>
    <t xml:space="preserve">Participation Rate </t>
  </si>
  <si>
    <t xml:space="preserve">TOTAL MWBE PARTICIPATION </t>
  </si>
  <si>
    <t>SAMPLE LETTER OF COMMITMENT</t>
  </si>
  <si>
    <t>DFG COMPANY</t>
  </si>
  <si>
    <t>Date</t>
  </si>
  <si>
    <t>ABC Minority Business Enterprise</t>
  </si>
  <si>
    <t>1111 Participation Street</t>
  </si>
  <si>
    <t>Pittsburgh, PA  152xx</t>
  </si>
  <si>
    <t>Re:  DEF Construction Project No. __________</t>
  </si>
  <si>
    <t>Attention:  Mr./Mrs./Ms_________________________</t>
  </si>
  <si>
    <t xml:space="preserve">I'm writing in reference to the above-mentioned project.  If awarded this project, it is our intent to </t>
  </si>
  <si>
    <t>enter into an agreement for approximately $___________________ with ABC Minority Business</t>
  </si>
  <si>
    <t>Enterprise.  If our intentions warrant your interest, please let me know by signing this letter of</t>
  </si>
  <si>
    <t>intent, and returning it to me by mail, or fax, at your earliest convenience.</t>
  </si>
  <si>
    <t xml:space="preserve">                                                                                   Sincerely,</t>
  </si>
  <si>
    <t xml:space="preserve">                                                                                   ____________________________</t>
  </si>
  <si>
    <t xml:space="preserve">                                                                                   DFG Company</t>
  </si>
  <si>
    <t>_______________________________    Title ______________________  Date_____________</t>
  </si>
  <si>
    <t>Signed MBE/WBE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</si>
</sst>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>
      <alignment wrapText="1"/>
    </xf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2" fillId="0" borderId="0">
      <alignment wrapText="1"/>
    </xf>
    <xf numFmtId="0" fontId="16" fillId="0" borderId="0" applyNumberFormat="0" applyFill="0" applyBorder="0" applyAlignment="0" applyProtection="0"/>
  </cellStyleXfs>
  <cellXfs count="136">
    <xf numFmtId="0" fontId="0" fillId="0" borderId="0" xfId="0"/>
    <xf numFmtId="0" fontId="0" fillId="0" borderId="0" xfId="0" applyBorder="1"/>
    <xf numFmtId="164" fontId="0" fillId="0" borderId="0" xfId="0" applyNumberFormat="1"/>
    <xf numFmtId="0" fontId="2" fillId="0" borderId="0" xfId="0" applyFont="1" applyBorder="1"/>
    <xf numFmtId="0" fontId="7" fillId="3" borderId="1" xfId="0" applyFont="1" applyFill="1" applyBorder="1"/>
    <xf numFmtId="8" fontId="2" fillId="0" borderId="0" xfId="0" applyNumberFormat="1" applyFont="1" applyBorder="1" applyAlignment="1">
      <alignment horizontal="left"/>
    </xf>
    <xf numFmtId="0" fontId="0" fillId="0" borderId="15" xfId="0" applyBorder="1"/>
    <xf numFmtId="164" fontId="0" fillId="0" borderId="15" xfId="1" applyNumberFormat="1" applyFont="1" applyBorder="1"/>
    <xf numFmtId="0" fontId="7" fillId="0" borderId="0" xfId="0" applyFont="1" applyAlignment="1">
      <alignment wrapText="1"/>
    </xf>
    <xf numFmtId="8" fontId="7" fillId="0" borderId="0" xfId="0" applyNumberFormat="1" applyFont="1" applyBorder="1" applyAlignment="1"/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1" fontId="0" fillId="0" borderId="0" xfId="0" applyNumberFormat="1"/>
    <xf numFmtId="0" fontId="0" fillId="0" borderId="21" xfId="0" applyBorder="1"/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4" fontId="0" fillId="0" borderId="23" xfId="1" applyNumberFormat="1" applyFont="1" applyBorder="1"/>
    <xf numFmtId="0" fontId="0" fillId="0" borderId="23" xfId="0" applyBorder="1"/>
    <xf numFmtId="164" fontId="2" fillId="0" borderId="0" xfId="1" applyNumberFormat="1" applyFont="1" applyBorder="1"/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/>
    </xf>
    <xf numFmtId="164" fontId="6" fillId="0" borderId="3" xfId="0" applyNumberFormat="1" applyFont="1" applyBorder="1" applyAlignment="1">
      <alignment horizontal="left"/>
    </xf>
    <xf numFmtId="0" fontId="2" fillId="0" borderId="19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left"/>
    </xf>
    <xf numFmtId="165" fontId="0" fillId="0" borderId="0" xfId="0" applyNumberFormat="1"/>
    <xf numFmtId="165" fontId="2" fillId="0" borderId="19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9" fontId="0" fillId="0" borderId="15" xfId="2" applyFont="1" applyBorder="1"/>
    <xf numFmtId="0" fontId="0" fillId="0" borderId="23" xfId="0" applyBorder="1" applyAlignment="1">
      <alignment horizontal="center" vertical="center"/>
    </xf>
    <xf numFmtId="9" fontId="0" fillId="0" borderId="23" xfId="2" applyFont="1" applyBorder="1"/>
    <xf numFmtId="9" fontId="0" fillId="0" borderId="2" xfId="0" applyNumberFormat="1" applyBorder="1"/>
    <xf numFmtId="9" fontId="0" fillId="0" borderId="21" xfId="2" applyFont="1" applyBorder="1"/>
    <xf numFmtId="0" fontId="0" fillId="0" borderId="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0" xfId="6">
      <alignment wrapText="1"/>
    </xf>
    <xf numFmtId="0" fontId="15" fillId="0" borderId="0" xfId="6" applyFont="1">
      <alignment wrapText="1"/>
    </xf>
    <xf numFmtId="164" fontId="0" fillId="0" borderId="1" xfId="0" applyNumberFormat="1" applyBorder="1"/>
    <xf numFmtId="0" fontId="2" fillId="0" borderId="20" xfId="0" applyFont="1" applyBorder="1" applyAlignment="1">
      <alignment horizontal="right"/>
    </xf>
    <xf numFmtId="164" fontId="8" fillId="0" borderId="7" xfId="1" applyNumberFormat="1" applyFont="1" applyBorder="1" applyAlignment="1">
      <alignment horizontal="left"/>
    </xf>
    <xf numFmtId="0" fontId="5" fillId="4" borderId="1" xfId="0" applyFont="1" applyFill="1" applyBorder="1" applyAlignment="1"/>
    <xf numFmtId="0" fontId="5" fillId="4" borderId="2" xfId="0" applyFont="1" applyFill="1" applyBorder="1" applyAlignment="1"/>
    <xf numFmtId="0" fontId="0" fillId="4" borderId="1" xfId="0" applyFill="1" applyBorder="1" applyAlignment="1">
      <alignment wrapText="1"/>
    </xf>
    <xf numFmtId="0" fontId="2" fillId="4" borderId="12" xfId="0" applyFont="1" applyFill="1" applyBorder="1"/>
    <xf numFmtId="0" fontId="2" fillId="4" borderId="6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2" xfId="0" applyFill="1" applyBorder="1"/>
    <xf numFmtId="0" fontId="2" fillId="4" borderId="27" xfId="0" applyFont="1" applyFill="1" applyBorder="1"/>
    <xf numFmtId="0" fontId="2" fillId="4" borderId="13" xfId="0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5" xfId="0" applyFill="1" applyBorder="1"/>
    <xf numFmtId="0" fontId="0" fillId="4" borderId="23" xfId="0" applyFill="1" applyBorder="1"/>
    <xf numFmtId="9" fontId="8" fillId="0" borderId="1" xfId="2" applyFont="1" applyBorder="1" applyAlignment="1">
      <alignment horizontal="left"/>
    </xf>
    <xf numFmtId="9" fontId="8" fillId="0" borderId="3" xfId="2" applyNumberFormat="1" applyFont="1" applyBorder="1" applyAlignment="1">
      <alignment horizontal="left"/>
    </xf>
    <xf numFmtId="0" fontId="16" fillId="4" borderId="2" xfId="7" applyFill="1" applyBorder="1" applyAlignment="1"/>
    <xf numFmtId="0" fontId="0" fillId="0" borderId="29" xfId="0" applyBorder="1" applyAlignment="1">
      <alignment wrapText="1"/>
    </xf>
    <xf numFmtId="0" fontId="0" fillId="0" borderId="9" xfId="0" applyBorder="1" applyAlignment="1">
      <alignment wrapText="1"/>
    </xf>
    <xf numFmtId="0" fontId="7" fillId="3" borderId="17" xfId="0" applyFont="1" applyFill="1" applyBorder="1"/>
    <xf numFmtId="0" fontId="0" fillId="0" borderId="30" xfId="0" applyFill="1" applyBorder="1" applyAlignment="1">
      <alignment horizontal="left"/>
    </xf>
    <xf numFmtId="0" fontId="0" fillId="0" borderId="30" xfId="0" applyBorder="1" applyAlignment="1">
      <alignment wrapText="1"/>
    </xf>
    <xf numFmtId="0" fontId="5" fillId="4" borderId="3" xfId="0" applyFont="1" applyFill="1" applyBorder="1" applyAlignment="1"/>
    <xf numFmtId="164" fontId="8" fillId="0" borderId="3" xfId="2" applyNumberFormat="1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9" fontId="8" fillId="4" borderId="2" xfId="2" applyFont="1" applyFill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0" fillId="0" borderId="30" xfId="0" applyBorder="1" applyAlignment="1">
      <alignment vertical="top" wrapText="1"/>
    </xf>
    <xf numFmtId="0" fontId="0" fillId="0" borderId="32" xfId="0" applyBorder="1" applyAlignment="1">
      <alignment vertical="center" wrapText="1"/>
    </xf>
    <xf numFmtId="0" fontId="0" fillId="0" borderId="22" xfId="0" applyBorder="1" applyAlignment="1">
      <alignment vertical="top" wrapText="1"/>
    </xf>
    <xf numFmtId="0" fontId="0" fillId="0" borderId="33" xfId="0" applyBorder="1" applyAlignment="1">
      <alignment vertical="center" wrapText="1"/>
    </xf>
    <xf numFmtId="165" fontId="2" fillId="0" borderId="35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1" xfId="0" applyBorder="1"/>
    <xf numFmtId="0" fontId="0" fillId="0" borderId="1" xfId="0" applyBorder="1" applyAlignment="1">
      <alignment vertical="top" wrapText="1"/>
    </xf>
    <xf numFmtId="164" fontId="8" fillId="4" borderId="7" xfId="1" applyNumberFormat="1" applyFont="1" applyFill="1" applyBorder="1" applyAlignment="1">
      <alignment horizontal="left"/>
    </xf>
    <xf numFmtId="164" fontId="2" fillId="4" borderId="6" xfId="1" applyNumberFormat="1" applyFont="1" applyFill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0" fontId="0" fillId="0" borderId="26" xfId="0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34" xfId="0" applyNumberFormat="1" applyBorder="1" applyAlignment="1">
      <alignment horizontal="center"/>
    </xf>
    <xf numFmtId="164" fontId="0" fillId="4" borderId="12" xfId="1" applyNumberFormat="1" applyFon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164" fontId="2" fillId="4" borderId="13" xfId="1" applyNumberFormat="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2" fontId="2" fillId="0" borderId="11" xfId="1" applyNumberFormat="1" applyFon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165" fontId="2" fillId="0" borderId="11" xfId="1" applyNumberFormat="1" applyFont="1" applyBorder="1" applyAlignment="1">
      <alignment horizontal="center"/>
    </xf>
    <xf numFmtId="164" fontId="0" fillId="0" borderId="36" xfId="1" applyNumberFormat="1" applyFont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165" fontId="0" fillId="0" borderId="37" xfId="0" applyNumberFormat="1" applyBorder="1" applyAlignment="1">
      <alignment horizontal="center"/>
    </xf>
    <xf numFmtId="164" fontId="0" fillId="4" borderId="38" xfId="1" applyNumberFormat="1" applyFont="1" applyFill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2" fillId="0" borderId="11" xfId="1" applyNumberFormat="1" applyFont="1" applyBorder="1" applyAlignment="1">
      <alignment horizontal="center"/>
    </xf>
    <xf numFmtId="164" fontId="0" fillId="4" borderId="11" xfId="1" applyNumberFormat="1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15" fillId="0" borderId="0" xfId="6" applyFont="1" applyBorder="1" applyAlignment="1"/>
    <xf numFmtId="49" fontId="13" fillId="0" borderId="0" xfId="6" applyNumberFormat="1" applyFont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2" fillId="0" borderId="22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7" fillId="0" borderId="1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8" fontId="7" fillId="0" borderId="20" xfId="0" applyNumberFormat="1" applyFont="1" applyBorder="1" applyAlignment="1">
      <alignment horizontal="center"/>
    </xf>
    <xf numFmtId="8" fontId="7" fillId="0" borderId="1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0" xfId="6" applyFont="1" applyAlignment="1">
      <alignment horizontal="center"/>
    </xf>
    <xf numFmtId="0" fontId="15" fillId="0" borderId="0" xfId="6" applyFont="1" applyBorder="1" applyAlignment="1"/>
    <xf numFmtId="0" fontId="15" fillId="0" borderId="0" xfId="6" applyFont="1" applyAlignment="1"/>
    <xf numFmtId="0" fontId="15" fillId="0" borderId="0" xfId="6" applyFont="1" applyFill="1" applyBorder="1" applyAlignment="1"/>
    <xf numFmtId="0" fontId="12" fillId="0" borderId="0" xfId="6" applyBorder="1" applyAlignment="1"/>
    <xf numFmtId="49" fontId="13" fillId="0" borderId="0" xfId="6" applyNumberFormat="1" applyFont="1" applyAlignment="1">
      <alignment horizontal="center"/>
    </xf>
    <xf numFmtId="0" fontId="14" fillId="0" borderId="0" xfId="6" applyFont="1" applyBorder="1" applyAlignment="1">
      <alignment horizontal="center"/>
    </xf>
  </cellXfs>
  <cellStyles count="8">
    <cellStyle name="Currency" xfId="1" builtinId="4"/>
    <cellStyle name="Currency 2" xfId="5" xr:uid="{00000000-0005-0000-0000-000001000000}"/>
    <cellStyle name="Hyperlink" xfId="7" builtinId="8"/>
    <cellStyle name="Normal" xfId="0" builtinId="0"/>
    <cellStyle name="Normal 2" xfId="3" xr:uid="{00000000-0005-0000-0000-000003000000}"/>
    <cellStyle name="Normal 3" xfId="6" xr:uid="{00000000-0005-0000-0000-000004000000}"/>
    <cellStyle name="Percent" xfId="2" builtinId="5"/>
    <cellStyle name="Percent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228601</xdr:rowOff>
    </xdr:from>
    <xdr:to>
      <xdr:col>0</xdr:col>
      <xdr:colOff>2838450</xdr:colOff>
      <xdr:row>0</xdr:row>
      <xdr:rowOff>1017217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79AFBD-656B-44FC-B403-ED7B4992F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28601"/>
          <a:ext cx="2581275" cy="788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workbookViewId="0">
      <selection activeCell="B10" sqref="B10"/>
    </sheetView>
  </sheetViews>
  <sheetFormatPr defaultRowHeight="14.4" x14ac:dyDescent="0.3"/>
  <cols>
    <col min="1" max="1" width="46" customWidth="1"/>
    <col min="2" max="2" width="74.88671875" customWidth="1"/>
    <col min="3" max="3" width="32.33203125" customWidth="1"/>
  </cols>
  <sheetData>
    <row r="1" spans="1:3" ht="110.25" customHeight="1" thickBot="1" x14ac:dyDescent="0.35">
      <c r="A1" s="82"/>
      <c r="B1" s="83" t="s">
        <v>0</v>
      </c>
    </row>
    <row r="2" spans="1:3" ht="18.600000000000001" thickBot="1" x14ac:dyDescent="0.4">
      <c r="A2" s="115" t="s">
        <v>1</v>
      </c>
      <c r="B2" s="116"/>
    </row>
    <row r="3" spans="1:3" ht="16.2" thickBot="1" x14ac:dyDescent="0.35">
      <c r="A3" s="68" t="s">
        <v>2</v>
      </c>
      <c r="B3" s="45"/>
    </row>
    <row r="4" spans="1:3" ht="16.2" thickBot="1" x14ac:dyDescent="0.35">
      <c r="A4" s="74" t="s">
        <v>3</v>
      </c>
      <c r="B4" s="65"/>
    </row>
    <row r="5" spans="1:3" ht="16.2" thickBot="1" x14ac:dyDescent="0.35">
      <c r="A5" s="69" t="s">
        <v>4</v>
      </c>
      <c r="B5" s="46"/>
    </row>
    <row r="6" spans="1:3" ht="16.2" thickBot="1" x14ac:dyDescent="0.35">
      <c r="A6" s="69" t="s">
        <v>5</v>
      </c>
      <c r="B6" s="46"/>
    </row>
    <row r="7" spans="1:3" ht="16.2" thickBot="1" x14ac:dyDescent="0.35">
      <c r="A7" s="69" t="s">
        <v>6</v>
      </c>
      <c r="B7" s="59"/>
    </row>
    <row r="8" spans="1:3" ht="21.75" customHeight="1" thickBot="1" x14ac:dyDescent="0.35">
      <c r="A8" s="74" t="s">
        <v>7</v>
      </c>
      <c r="B8" s="45"/>
    </row>
    <row r="9" spans="1:3" ht="16.2" thickBot="1" x14ac:dyDescent="0.35">
      <c r="A9" s="70" t="s">
        <v>8</v>
      </c>
      <c r="B9" s="47"/>
    </row>
    <row r="10" spans="1:3" ht="24" thickBot="1" x14ac:dyDescent="0.5">
      <c r="A10" s="71" t="s">
        <v>9</v>
      </c>
      <c r="B10" s="84">
        <v>0</v>
      </c>
    </row>
    <row r="11" spans="1:3" ht="21.75" customHeight="1" thickBot="1" x14ac:dyDescent="0.5">
      <c r="A11" s="67" t="s">
        <v>10</v>
      </c>
      <c r="B11" s="73">
        <v>0</v>
      </c>
    </row>
    <row r="12" spans="1:3" ht="24" thickBot="1" x14ac:dyDescent="0.5">
      <c r="A12" s="72" t="s">
        <v>11</v>
      </c>
      <c r="B12" s="66">
        <f>'Data Input '!D23</f>
        <v>0</v>
      </c>
      <c r="C12" s="2"/>
    </row>
    <row r="13" spans="1:3" ht="24" thickBot="1" x14ac:dyDescent="0.5">
      <c r="A13" s="71" t="s">
        <v>12</v>
      </c>
      <c r="B13" s="44">
        <f>'Data Input '!D24</f>
        <v>0</v>
      </c>
    </row>
    <row r="14" spans="1:3" ht="24" thickBot="1" x14ac:dyDescent="0.5">
      <c r="A14" s="69" t="s">
        <v>13</v>
      </c>
      <c r="B14" s="57" t="e">
        <f>SUM(B12)/(B10)</f>
        <v>#DIV/0!</v>
      </c>
    </row>
    <row r="15" spans="1:3" ht="19.5" customHeight="1" thickBot="1" x14ac:dyDescent="0.5">
      <c r="A15" s="69" t="s">
        <v>14</v>
      </c>
      <c r="B15" s="58" t="e">
        <f>SUM(B13)/B10</f>
        <v>#DIV/0!</v>
      </c>
    </row>
    <row r="16" spans="1:3" ht="18.600000000000001" thickBot="1" x14ac:dyDescent="0.4">
      <c r="A16" s="113" t="s">
        <v>15</v>
      </c>
      <c r="B16" s="114"/>
    </row>
    <row r="17" spans="1:3" ht="18.600000000000001" thickBot="1" x14ac:dyDescent="0.4">
      <c r="A17" s="62" t="s">
        <v>16</v>
      </c>
      <c r="B17" s="4" t="s">
        <v>17</v>
      </c>
    </row>
    <row r="18" spans="1:3" x14ac:dyDescent="0.3">
      <c r="A18" s="63" t="s">
        <v>18</v>
      </c>
      <c r="B18" s="60"/>
    </row>
    <row r="19" spans="1:3" x14ac:dyDescent="0.3">
      <c r="A19" s="63" t="s">
        <v>19</v>
      </c>
      <c r="B19" s="60"/>
    </row>
    <row r="20" spans="1:3" ht="18.75" customHeight="1" x14ac:dyDescent="0.3">
      <c r="A20" s="64" t="s">
        <v>20</v>
      </c>
      <c r="B20" s="61"/>
      <c r="C20" t="s">
        <v>21</v>
      </c>
    </row>
    <row r="21" spans="1:3" ht="27.75" customHeight="1" x14ac:dyDescent="0.3">
      <c r="A21" s="75" t="s">
        <v>22</v>
      </c>
      <c r="B21" s="76" t="s">
        <v>21</v>
      </c>
    </row>
    <row r="22" spans="1:3" ht="20.25" customHeight="1" thickBot="1" x14ac:dyDescent="0.35">
      <c r="A22" s="77" t="s">
        <v>23</v>
      </c>
      <c r="B22" s="78"/>
    </row>
  </sheetData>
  <mergeCells count="2">
    <mergeCell ref="A16:B16"/>
    <mergeCell ref="A2:B2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"/>
  <sheetViews>
    <sheetView tabSelected="1" workbookViewId="0">
      <selection activeCell="F21" sqref="F21:M21"/>
    </sheetView>
  </sheetViews>
  <sheetFormatPr defaultRowHeight="14.4" x14ac:dyDescent="0.3"/>
  <cols>
    <col min="1" max="1" width="33.44140625" customWidth="1"/>
    <col min="2" max="2" width="13.109375" customWidth="1"/>
    <col min="3" max="3" width="23" customWidth="1"/>
    <col min="4" max="4" width="18.5546875" customWidth="1"/>
    <col min="5" max="5" width="14.33203125" customWidth="1"/>
    <col min="6" max="6" width="17.33203125" customWidth="1"/>
    <col min="7" max="7" width="10.88671875" hidden="1" customWidth="1"/>
    <col min="8" max="9" width="9.109375" hidden="1" customWidth="1"/>
    <col min="10" max="10" width="13.109375" style="27" hidden="1" customWidth="1"/>
    <col min="11" max="11" width="12.88671875" style="27" hidden="1" customWidth="1"/>
    <col min="12" max="12" width="14.6640625" customWidth="1"/>
    <col min="13" max="13" width="13.33203125" customWidth="1"/>
  </cols>
  <sheetData>
    <row r="1" spans="1:16" ht="31.5" customHeight="1" thickBot="1" x14ac:dyDescent="0.4">
      <c r="A1" s="12" t="s">
        <v>3</v>
      </c>
      <c r="B1" s="121">
        <f>'COMPLIANCE DASHBOARD'!B4</f>
        <v>0</v>
      </c>
      <c r="C1" s="121"/>
      <c r="D1" s="122"/>
      <c r="E1" s="8"/>
    </row>
    <row r="2" spans="1:16" ht="31.5" customHeight="1" thickBot="1" x14ac:dyDescent="0.4">
      <c r="A2" s="11" t="s">
        <v>24</v>
      </c>
      <c r="B2" s="123">
        <f>SUM('COMPLIANCE DASHBOARD'!B10)</f>
        <v>0</v>
      </c>
      <c r="C2" s="123"/>
      <c r="D2" s="124"/>
      <c r="E2" s="9"/>
    </row>
    <row r="3" spans="1:16" ht="19.5" customHeight="1" thickBot="1" x14ac:dyDescent="0.35">
      <c r="A3" s="3"/>
      <c r="B3" s="3"/>
      <c r="C3" s="3"/>
      <c r="D3" s="3"/>
      <c r="E3" s="5"/>
      <c r="F3" s="5"/>
    </row>
    <row r="4" spans="1:16" ht="61.5" customHeight="1" thickBot="1" x14ac:dyDescent="0.35">
      <c r="A4" s="15" t="s">
        <v>25</v>
      </c>
      <c r="B4" s="16" t="s">
        <v>26</v>
      </c>
      <c r="C4" s="16" t="s">
        <v>27</v>
      </c>
      <c r="D4" s="16" t="s">
        <v>28</v>
      </c>
      <c r="E4" s="21" t="s">
        <v>29</v>
      </c>
      <c r="F4" s="25" t="s">
        <v>30</v>
      </c>
      <c r="G4" s="22" t="s">
        <v>31</v>
      </c>
      <c r="H4" s="20" t="s">
        <v>32</v>
      </c>
      <c r="I4" s="20" t="s">
        <v>33</v>
      </c>
      <c r="J4" s="28" t="s">
        <v>34</v>
      </c>
      <c r="K4" s="79" t="s">
        <v>35</v>
      </c>
      <c r="L4" s="81" t="s">
        <v>36</v>
      </c>
      <c r="M4" s="80" t="s">
        <v>37</v>
      </c>
    </row>
    <row r="5" spans="1:16" ht="17.25" customHeight="1" x14ac:dyDescent="0.3">
      <c r="A5" s="48"/>
      <c r="B5" s="49"/>
      <c r="C5" s="49"/>
      <c r="D5" s="85">
        <v>0</v>
      </c>
      <c r="E5" s="50"/>
      <c r="F5" s="86">
        <f t="shared" ref="F5:F20" si="0">SUM(D5)*G5</f>
        <v>0</v>
      </c>
      <c r="G5" s="87">
        <f>VLOOKUP(E5,Sheet3!C$1:D$4,2,FALSE)</f>
        <v>0</v>
      </c>
      <c r="H5" s="88">
        <f>VLOOKUP(B5,Sheet4!A$1:B$3,2)</f>
        <v>0</v>
      </c>
      <c r="I5" s="89">
        <f>VLOOKUP(B5,Sheet4!A$4:B$6,2,FALSE)</f>
        <v>0</v>
      </c>
      <c r="J5" s="90">
        <f>IF(H5=1,D5,0)*G5</f>
        <v>0</v>
      </c>
      <c r="K5" s="91">
        <f>IF(I5=1,D5,0)*G5</f>
        <v>0</v>
      </c>
      <c r="L5" s="92">
        <v>0</v>
      </c>
      <c r="M5" s="93">
        <f>SUM(L5)-D5</f>
        <v>0</v>
      </c>
    </row>
    <row r="6" spans="1:16" x14ac:dyDescent="0.3">
      <c r="A6" s="48"/>
      <c r="B6" s="49"/>
      <c r="C6" s="49"/>
      <c r="D6" s="85">
        <v>0</v>
      </c>
      <c r="E6" s="50"/>
      <c r="F6" s="86">
        <f t="shared" si="0"/>
        <v>0</v>
      </c>
      <c r="G6" s="94">
        <f>VLOOKUP(E6,Sheet3!C$1:D$4,2,FALSE)</f>
        <v>0</v>
      </c>
      <c r="H6" s="88">
        <f>VLOOKUP(B6,Sheet4!A$1:B$3,2)</f>
        <v>0</v>
      </c>
      <c r="I6" s="89">
        <f>VLOOKUP(B6,Sheet4!A$4:B$6,2,FALSE)</f>
        <v>0</v>
      </c>
      <c r="J6" s="90">
        <f t="shared" ref="J6:J20" si="1">IF(H6=1,D6,0)*G6</f>
        <v>0</v>
      </c>
      <c r="K6" s="91">
        <f t="shared" ref="K6:K20" si="2">IF(I6=1,D6,0)*G6</f>
        <v>0</v>
      </c>
      <c r="L6" s="92">
        <v>0</v>
      </c>
      <c r="M6" s="93">
        <f t="shared" ref="M6:M20" si="3">SUM(L6)-D6</f>
        <v>0</v>
      </c>
    </row>
    <row r="7" spans="1:16" x14ac:dyDescent="0.3">
      <c r="A7" s="48"/>
      <c r="B7" s="49"/>
      <c r="C7" s="49"/>
      <c r="D7" s="85">
        <v>0</v>
      </c>
      <c r="E7" s="50"/>
      <c r="F7" s="86">
        <f t="shared" si="0"/>
        <v>0</v>
      </c>
      <c r="G7" s="94">
        <f>VLOOKUP(E7,Sheet3!C$1:D$4,2,FALSE)</f>
        <v>0</v>
      </c>
      <c r="H7" s="88">
        <f>VLOOKUP(B7,Sheet4!A$1:B$3,2)</f>
        <v>0</v>
      </c>
      <c r="I7" s="89">
        <f>VLOOKUP(B7,Sheet4!A$4:B$6,2,FALSE)</f>
        <v>0</v>
      </c>
      <c r="J7" s="90">
        <f t="shared" si="1"/>
        <v>0</v>
      </c>
      <c r="K7" s="91">
        <f t="shared" si="2"/>
        <v>0</v>
      </c>
      <c r="L7" s="92">
        <v>0</v>
      </c>
      <c r="M7" s="93">
        <f t="shared" si="3"/>
        <v>0</v>
      </c>
    </row>
    <row r="8" spans="1:16" x14ac:dyDescent="0.3">
      <c r="A8" s="48"/>
      <c r="B8" s="49"/>
      <c r="C8" s="49"/>
      <c r="D8" s="85">
        <v>0</v>
      </c>
      <c r="E8" s="50"/>
      <c r="F8" s="86">
        <f t="shared" si="0"/>
        <v>0</v>
      </c>
      <c r="G8" s="94">
        <f>VLOOKUP(E8,Sheet3!C$1:D$4,2,FALSE)</f>
        <v>0</v>
      </c>
      <c r="H8" s="88">
        <f>VLOOKUP(B8,Sheet4!A$1:B$3,2)</f>
        <v>0</v>
      </c>
      <c r="I8" s="89">
        <f>VLOOKUP(B8,Sheet4!A$4:B$6,2,FALSE)</f>
        <v>0</v>
      </c>
      <c r="J8" s="90">
        <f t="shared" si="1"/>
        <v>0</v>
      </c>
      <c r="K8" s="91">
        <f t="shared" si="2"/>
        <v>0</v>
      </c>
      <c r="L8" s="92">
        <v>0</v>
      </c>
      <c r="M8" s="93">
        <f t="shared" si="3"/>
        <v>0</v>
      </c>
    </row>
    <row r="9" spans="1:16" x14ac:dyDescent="0.3">
      <c r="A9" s="48"/>
      <c r="B9" s="49"/>
      <c r="C9" s="49"/>
      <c r="D9" s="85">
        <v>0</v>
      </c>
      <c r="E9" s="50"/>
      <c r="F9" s="86">
        <f t="shared" si="0"/>
        <v>0</v>
      </c>
      <c r="G9" s="94">
        <f>VLOOKUP(E9,Sheet3!C$1:D$4,2,FALSE)</f>
        <v>0</v>
      </c>
      <c r="H9" s="88">
        <f>VLOOKUP(B9,Sheet4!A$1:B$3,2)</f>
        <v>0</v>
      </c>
      <c r="I9" s="89">
        <f>VLOOKUP(B9,Sheet4!A$4:B$6,2,FALSE)</f>
        <v>0</v>
      </c>
      <c r="J9" s="90">
        <f t="shared" si="1"/>
        <v>0</v>
      </c>
      <c r="K9" s="91">
        <f t="shared" si="2"/>
        <v>0</v>
      </c>
      <c r="L9" s="92">
        <v>0</v>
      </c>
      <c r="M9" s="93">
        <f t="shared" si="3"/>
        <v>0</v>
      </c>
    </row>
    <row r="10" spans="1:16" x14ac:dyDescent="0.3">
      <c r="A10" s="48"/>
      <c r="B10" s="49"/>
      <c r="C10" s="49"/>
      <c r="D10" s="85">
        <v>0</v>
      </c>
      <c r="E10" s="50"/>
      <c r="F10" s="86">
        <f t="shared" si="0"/>
        <v>0</v>
      </c>
      <c r="G10" s="94">
        <f>VLOOKUP(E10,Sheet3!C$1:D$4,2,FALSE)</f>
        <v>0</v>
      </c>
      <c r="H10" s="88">
        <f>VLOOKUP(B10,Sheet4!A$1:B$3,2)</f>
        <v>0</v>
      </c>
      <c r="I10" s="89">
        <f>VLOOKUP(B10,Sheet4!A$4:B$6,2,FALSE)</f>
        <v>0</v>
      </c>
      <c r="J10" s="90">
        <f t="shared" si="1"/>
        <v>0</v>
      </c>
      <c r="K10" s="91">
        <f t="shared" si="2"/>
        <v>0</v>
      </c>
      <c r="L10" s="92">
        <v>0</v>
      </c>
      <c r="M10" s="93">
        <f t="shared" si="3"/>
        <v>0</v>
      </c>
    </row>
    <row r="11" spans="1:16" x14ac:dyDescent="0.3">
      <c r="A11" s="51"/>
      <c r="B11" s="50"/>
      <c r="C11" s="50"/>
      <c r="D11" s="85">
        <v>0</v>
      </c>
      <c r="E11" s="50"/>
      <c r="F11" s="86">
        <f t="shared" si="0"/>
        <v>0</v>
      </c>
      <c r="G11" s="94">
        <f>VLOOKUP(E11,Sheet3!C$1:D$4,2,FALSE)</f>
        <v>0</v>
      </c>
      <c r="H11" s="88">
        <f>VLOOKUP(B11,Sheet4!A$1:B$3,2)</f>
        <v>0</v>
      </c>
      <c r="I11" s="89">
        <f>VLOOKUP(B11,Sheet4!A$4:B$6,2,FALSE)</f>
        <v>0</v>
      </c>
      <c r="J11" s="90">
        <f t="shared" si="1"/>
        <v>0</v>
      </c>
      <c r="K11" s="91">
        <f t="shared" si="2"/>
        <v>0</v>
      </c>
      <c r="L11" s="92">
        <v>0</v>
      </c>
      <c r="M11" s="93">
        <f t="shared" si="3"/>
        <v>0</v>
      </c>
    </row>
    <row r="12" spans="1:16" x14ac:dyDescent="0.3">
      <c r="A12" s="51"/>
      <c r="B12" s="50"/>
      <c r="C12" s="50"/>
      <c r="D12" s="85">
        <v>0</v>
      </c>
      <c r="E12" s="50"/>
      <c r="F12" s="86">
        <f t="shared" si="0"/>
        <v>0</v>
      </c>
      <c r="G12" s="94">
        <f>VLOOKUP(E12,Sheet3!C$1:D$4,2,FALSE)</f>
        <v>0</v>
      </c>
      <c r="H12" s="88">
        <f>VLOOKUP(B12,Sheet4!A$1:B$3,2)</f>
        <v>0</v>
      </c>
      <c r="I12" s="89">
        <f>VLOOKUP(B12,Sheet4!A$4:B$6,2,FALSE)</f>
        <v>0</v>
      </c>
      <c r="J12" s="90">
        <f t="shared" si="1"/>
        <v>0</v>
      </c>
      <c r="K12" s="91">
        <f t="shared" si="2"/>
        <v>0</v>
      </c>
      <c r="L12" s="92">
        <v>0</v>
      </c>
      <c r="M12" s="93">
        <f t="shared" si="3"/>
        <v>0</v>
      </c>
    </row>
    <row r="13" spans="1:16" x14ac:dyDescent="0.3">
      <c r="A13" s="51"/>
      <c r="B13" s="50"/>
      <c r="C13" s="50"/>
      <c r="D13" s="85">
        <v>0</v>
      </c>
      <c r="E13" s="50"/>
      <c r="F13" s="86">
        <f t="shared" si="0"/>
        <v>0</v>
      </c>
      <c r="G13" s="94">
        <f>VLOOKUP(E13,Sheet3!C$1:D$4,2,FALSE)</f>
        <v>0</v>
      </c>
      <c r="H13" s="88">
        <f>VLOOKUP(B13,Sheet4!A$1:B$3,2)</f>
        <v>0</v>
      </c>
      <c r="I13" s="89">
        <f>VLOOKUP(B13,Sheet4!A$4:B$6,2,FALSE)</f>
        <v>0</v>
      </c>
      <c r="J13" s="90">
        <f t="shared" si="1"/>
        <v>0</v>
      </c>
      <c r="K13" s="91">
        <f t="shared" si="2"/>
        <v>0</v>
      </c>
      <c r="L13" s="92">
        <v>0</v>
      </c>
      <c r="M13" s="93">
        <f t="shared" si="3"/>
        <v>0</v>
      </c>
    </row>
    <row r="14" spans="1:16" x14ac:dyDescent="0.3">
      <c r="A14" s="51"/>
      <c r="B14" s="50"/>
      <c r="C14" s="50"/>
      <c r="D14" s="85">
        <v>0</v>
      </c>
      <c r="E14" s="50"/>
      <c r="F14" s="86">
        <f t="shared" si="0"/>
        <v>0</v>
      </c>
      <c r="G14" s="94">
        <f>VLOOKUP(E14,Sheet3!C$1:D$4,2,FALSE)</f>
        <v>0</v>
      </c>
      <c r="H14" s="88">
        <f>VLOOKUP(B14,Sheet4!A$1:B$3,2)</f>
        <v>0</v>
      </c>
      <c r="I14" s="89">
        <f>VLOOKUP(B14,Sheet4!A$4:B$6,2,FALSE)</f>
        <v>0</v>
      </c>
      <c r="J14" s="90">
        <f t="shared" si="1"/>
        <v>0</v>
      </c>
      <c r="K14" s="91">
        <f t="shared" si="2"/>
        <v>0</v>
      </c>
      <c r="L14" s="92">
        <v>0</v>
      </c>
      <c r="M14" s="93">
        <f t="shared" si="3"/>
        <v>0</v>
      </c>
    </row>
    <row r="15" spans="1:16" x14ac:dyDescent="0.3">
      <c r="A15" s="48"/>
      <c r="B15" s="49"/>
      <c r="C15" s="49"/>
      <c r="D15" s="85">
        <v>0</v>
      </c>
      <c r="E15" s="50"/>
      <c r="F15" s="86">
        <f t="shared" si="0"/>
        <v>0</v>
      </c>
      <c r="G15" s="94">
        <f>VLOOKUP(E15,Sheet3!C$1:D$4,2,FALSE)</f>
        <v>0</v>
      </c>
      <c r="H15" s="88">
        <f>VLOOKUP(B15,Sheet4!A$1:B$3,2)</f>
        <v>0</v>
      </c>
      <c r="I15" s="89">
        <f>VLOOKUP(B15,Sheet4!A$4:B$6,2,FALSE)</f>
        <v>0</v>
      </c>
      <c r="J15" s="90">
        <f t="shared" si="1"/>
        <v>0</v>
      </c>
      <c r="K15" s="91">
        <f t="shared" si="2"/>
        <v>0</v>
      </c>
      <c r="L15" s="92">
        <v>0</v>
      </c>
      <c r="M15" s="93">
        <f t="shared" si="3"/>
        <v>0</v>
      </c>
    </row>
    <row r="16" spans="1:16" x14ac:dyDescent="0.3">
      <c r="A16" s="48"/>
      <c r="B16" s="49"/>
      <c r="C16" s="49"/>
      <c r="D16" s="85">
        <v>0</v>
      </c>
      <c r="E16" s="50"/>
      <c r="F16" s="86">
        <f t="shared" si="0"/>
        <v>0</v>
      </c>
      <c r="G16" s="94">
        <f>VLOOKUP(E16,Sheet3!C$1:D$4,2,FALSE)</f>
        <v>0</v>
      </c>
      <c r="H16" s="88">
        <f>VLOOKUP(B16,Sheet4!A$1:B$3,2)</f>
        <v>0</v>
      </c>
      <c r="I16" s="89">
        <f>VLOOKUP(B16,Sheet4!A$4:B$6,2,FALSE)</f>
        <v>0</v>
      </c>
      <c r="J16" s="90">
        <f t="shared" si="1"/>
        <v>0</v>
      </c>
      <c r="K16" s="91">
        <f t="shared" si="2"/>
        <v>0</v>
      </c>
      <c r="L16" s="92">
        <v>0</v>
      </c>
      <c r="M16" s="93">
        <f t="shared" si="3"/>
        <v>0</v>
      </c>
      <c r="P16" t="s">
        <v>38</v>
      </c>
    </row>
    <row r="17" spans="1:13" x14ac:dyDescent="0.3">
      <c r="A17" s="48"/>
      <c r="B17" s="49"/>
      <c r="C17" s="49"/>
      <c r="D17" s="85">
        <v>0</v>
      </c>
      <c r="E17" s="50"/>
      <c r="F17" s="86">
        <f t="shared" si="0"/>
        <v>0</v>
      </c>
      <c r="G17" s="94">
        <f>VLOOKUP(E17,Sheet3!C$1:D$4,2,FALSE)</f>
        <v>0</v>
      </c>
      <c r="H17" s="88">
        <f>VLOOKUP(B17,Sheet4!A$1:B$3,2)</f>
        <v>0</v>
      </c>
      <c r="I17" s="89">
        <f>VLOOKUP(B17,Sheet4!A$4:B$6,2,FALSE)</f>
        <v>0</v>
      </c>
      <c r="J17" s="90">
        <f t="shared" si="1"/>
        <v>0</v>
      </c>
      <c r="K17" s="91">
        <f t="shared" si="2"/>
        <v>0</v>
      </c>
      <c r="L17" s="92">
        <v>0</v>
      </c>
      <c r="M17" s="93">
        <f t="shared" si="3"/>
        <v>0</v>
      </c>
    </row>
    <row r="18" spans="1:13" x14ac:dyDescent="0.3">
      <c r="A18" s="48"/>
      <c r="B18" s="49"/>
      <c r="C18" s="49"/>
      <c r="D18" s="85">
        <v>0</v>
      </c>
      <c r="E18" s="50"/>
      <c r="F18" s="86">
        <f t="shared" si="0"/>
        <v>0</v>
      </c>
      <c r="G18" s="94">
        <f>VLOOKUP(E18,Sheet3!C$1:D$4,2,FALSE)</f>
        <v>0</v>
      </c>
      <c r="H18" s="88">
        <f>VLOOKUP(B18,Sheet4!A$1:B$3,2)</f>
        <v>0</v>
      </c>
      <c r="I18" s="89">
        <f>VLOOKUP(B18,Sheet4!A$4:B$6,2,FALSE)</f>
        <v>0</v>
      </c>
      <c r="J18" s="90">
        <f t="shared" si="1"/>
        <v>0</v>
      </c>
      <c r="K18" s="91">
        <f t="shared" si="2"/>
        <v>0</v>
      </c>
      <c r="L18" s="92">
        <v>0</v>
      </c>
      <c r="M18" s="93">
        <f t="shared" si="3"/>
        <v>0</v>
      </c>
    </row>
    <row r="19" spans="1:13" x14ac:dyDescent="0.3">
      <c r="A19" s="48"/>
      <c r="B19" s="49"/>
      <c r="C19" s="49"/>
      <c r="D19" s="85">
        <v>0</v>
      </c>
      <c r="E19" s="50"/>
      <c r="F19" s="86">
        <f t="shared" si="0"/>
        <v>0</v>
      </c>
      <c r="G19" s="94">
        <f>VLOOKUP(E19,Sheet3!C$1:D$4,2,FALSE)</f>
        <v>0</v>
      </c>
      <c r="H19" s="88">
        <f>VLOOKUP(B19,Sheet4!A$1:B$3,2)</f>
        <v>0</v>
      </c>
      <c r="I19" s="89">
        <f>VLOOKUP(B19,Sheet4!A$4:B$6,2,FALSE)</f>
        <v>0</v>
      </c>
      <c r="J19" s="90">
        <f t="shared" si="1"/>
        <v>0</v>
      </c>
      <c r="K19" s="91">
        <f t="shared" si="2"/>
        <v>0</v>
      </c>
      <c r="L19" s="92">
        <v>0</v>
      </c>
      <c r="M19" s="93">
        <f t="shared" si="3"/>
        <v>0</v>
      </c>
    </row>
    <row r="20" spans="1:13" ht="15" thickBot="1" x14ac:dyDescent="0.35">
      <c r="A20" s="52"/>
      <c r="B20" s="53"/>
      <c r="C20" s="53"/>
      <c r="D20" s="95">
        <v>0</v>
      </c>
      <c r="E20" s="54"/>
      <c r="F20" s="102">
        <f t="shared" si="0"/>
        <v>0</v>
      </c>
      <c r="G20" s="96">
        <f>VLOOKUP(E20,Sheet3!C$1:D$4,2,FALSE)</f>
        <v>0</v>
      </c>
      <c r="H20" s="97">
        <f>VLOOKUP(B20,Sheet4!A$1:B$3,2)</f>
        <v>0</v>
      </c>
      <c r="I20" s="98">
        <f>VLOOKUP(B20,Sheet4!A$4:B$6,2,FALSE)</f>
        <v>0</v>
      </c>
      <c r="J20" s="103">
        <f t="shared" si="1"/>
        <v>0</v>
      </c>
      <c r="K20" s="104">
        <f t="shared" si="2"/>
        <v>0</v>
      </c>
      <c r="L20" s="105">
        <v>0</v>
      </c>
      <c r="M20" s="106">
        <f t="shared" si="3"/>
        <v>0</v>
      </c>
    </row>
    <row r="21" spans="1:13" ht="18.600000000000001" thickBot="1" x14ac:dyDescent="0.4">
      <c r="A21" s="117" t="s">
        <v>39</v>
      </c>
      <c r="B21" s="118"/>
      <c r="C21" s="10"/>
      <c r="D21" s="26">
        <f>SUM(D5:D20)</f>
        <v>0</v>
      </c>
      <c r="F21" s="107">
        <f>SUM(F5:F20)</f>
        <v>0</v>
      </c>
      <c r="G21" s="99">
        <f t="shared" ref="G21:K21" si="4">SUM(G5:G20)</f>
        <v>0</v>
      </c>
      <c r="H21" s="99">
        <f>SUM(H5:H20)</f>
        <v>0</v>
      </c>
      <c r="I21" s="100">
        <f>SUM(I5:I20)</f>
        <v>0</v>
      </c>
      <c r="J21" s="101">
        <f t="shared" si="4"/>
        <v>0</v>
      </c>
      <c r="K21" s="101">
        <f t="shared" si="4"/>
        <v>0</v>
      </c>
      <c r="L21" s="108">
        <f>SUM(L5:L20)</f>
        <v>0</v>
      </c>
      <c r="M21" s="109">
        <f>SUM(M5:M20)</f>
        <v>0</v>
      </c>
    </row>
    <row r="22" spans="1:13" ht="18.600000000000001" thickBot="1" x14ac:dyDescent="0.4">
      <c r="A22" s="119" t="s">
        <v>40</v>
      </c>
      <c r="B22" s="120"/>
      <c r="C22" s="110"/>
      <c r="D22" s="23">
        <f>SUM(D23:D24)</f>
        <v>0</v>
      </c>
      <c r="F22" s="19"/>
      <c r="G22" s="1"/>
    </row>
    <row r="23" spans="1:13" ht="18.600000000000001" thickBot="1" x14ac:dyDescent="0.4">
      <c r="A23" s="117" t="s">
        <v>41</v>
      </c>
      <c r="B23" s="118"/>
      <c r="C23" s="43"/>
      <c r="D23" s="23">
        <f>SUM(J21)</f>
        <v>0</v>
      </c>
      <c r="F23" s="1"/>
    </row>
    <row r="24" spans="1:13" ht="18.600000000000001" thickBot="1" x14ac:dyDescent="0.4">
      <c r="A24" s="117" t="s">
        <v>42</v>
      </c>
      <c r="B24" s="118"/>
      <c r="C24" s="43"/>
      <c r="D24" s="24">
        <f>SUM(K21)</f>
        <v>0</v>
      </c>
      <c r="F24" s="1"/>
    </row>
    <row r="25" spans="1:13" x14ac:dyDescent="0.3">
      <c r="F25" s="1"/>
    </row>
    <row r="27" spans="1:13" x14ac:dyDescent="0.3">
      <c r="A27" t="s">
        <v>43</v>
      </c>
      <c r="F27" s="1"/>
    </row>
  </sheetData>
  <mergeCells count="6">
    <mergeCell ref="A21:B21"/>
    <mergeCell ref="A23:B23"/>
    <mergeCell ref="A24:B24"/>
    <mergeCell ref="A22:B22"/>
    <mergeCell ref="B1:D1"/>
    <mergeCell ref="B2:D2"/>
  </mergeCells>
  <pageMargins left="0.7" right="0.7" top="0.75" bottom="0.75" header="0.3" footer="0.3"/>
  <pageSetup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Sheet3!$A$1:$A$2</xm:f>
          </x14:formula1>
          <xm:sqref>B5:B20</xm:sqref>
        </x14:dataValidation>
        <x14:dataValidation type="list" allowBlank="1" showInputMessage="1" showErrorMessage="1" xr:uid="{00000000-0002-0000-0100-000001000000}">
          <x14:formula1>
            <xm:f>Sheet3!$E$1:$E$3</xm:f>
          </x14:formula1>
          <xm:sqref>E5:E20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sqref="A1:D1"/>
    </sheetView>
  </sheetViews>
  <sheetFormatPr defaultRowHeight="14.4" x14ac:dyDescent="0.3"/>
  <sheetData>
    <row r="1" spans="1:2" x14ac:dyDescent="0.3">
      <c r="A1" t="s">
        <v>44</v>
      </c>
      <c r="B1">
        <v>1</v>
      </c>
    </row>
    <row r="2" spans="1:2" x14ac:dyDescent="0.3">
      <c r="A2" t="s">
        <v>45</v>
      </c>
      <c r="B2">
        <v>0</v>
      </c>
    </row>
    <row r="3" spans="1:2" x14ac:dyDescent="0.3">
      <c r="A3">
        <v>0</v>
      </c>
      <c r="B3">
        <v>0</v>
      </c>
    </row>
    <row r="4" spans="1:2" x14ac:dyDescent="0.3">
      <c r="A4" t="s">
        <v>45</v>
      </c>
      <c r="B4">
        <v>1</v>
      </c>
    </row>
    <row r="5" spans="1:2" x14ac:dyDescent="0.3">
      <c r="A5" t="s">
        <v>44</v>
      </c>
      <c r="B5">
        <v>0</v>
      </c>
    </row>
    <row r="6" spans="1:2" x14ac:dyDescent="0.3">
      <c r="A6">
        <v>0</v>
      </c>
      <c r="B6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workbookViewId="0">
      <selection activeCell="F1" sqref="F1"/>
    </sheetView>
  </sheetViews>
  <sheetFormatPr defaultRowHeight="14.4" x14ac:dyDescent="0.3"/>
  <sheetData>
    <row r="1" spans="1:5" x14ac:dyDescent="0.3">
      <c r="A1" t="s">
        <v>44</v>
      </c>
      <c r="B1">
        <v>1</v>
      </c>
      <c r="C1" t="s">
        <v>46</v>
      </c>
      <c r="D1">
        <v>1</v>
      </c>
      <c r="E1" t="s">
        <v>46</v>
      </c>
    </row>
    <row r="2" spans="1:5" x14ac:dyDescent="0.3">
      <c r="A2" t="s">
        <v>45</v>
      </c>
      <c r="B2">
        <v>2</v>
      </c>
      <c r="C2" t="s">
        <v>47</v>
      </c>
      <c r="D2">
        <v>0.6</v>
      </c>
      <c r="E2" t="s">
        <v>47</v>
      </c>
    </row>
    <row r="3" spans="1:5" x14ac:dyDescent="0.3">
      <c r="A3">
        <v>0</v>
      </c>
      <c r="B3">
        <v>0</v>
      </c>
      <c r="C3" s="13">
        <v>0</v>
      </c>
      <c r="D3">
        <v>0</v>
      </c>
      <c r="E3" t="s">
        <v>48</v>
      </c>
    </row>
    <row r="4" spans="1:5" x14ac:dyDescent="0.3">
      <c r="C4" t="s">
        <v>48</v>
      </c>
      <c r="D4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0"/>
  <sheetViews>
    <sheetView workbookViewId="0">
      <selection activeCell="H5" sqref="H5"/>
    </sheetView>
  </sheetViews>
  <sheetFormatPr defaultRowHeight="14.4" x14ac:dyDescent="0.3"/>
  <cols>
    <col min="1" max="1" width="24.5546875" customWidth="1"/>
    <col min="2" max="3" width="23" customWidth="1"/>
    <col min="4" max="5" width="27.5546875" customWidth="1"/>
    <col min="6" max="6" width="49.44140625" customWidth="1"/>
    <col min="7" max="7" width="23" customWidth="1"/>
    <col min="8" max="8" width="13.6640625" customWidth="1"/>
  </cols>
  <sheetData>
    <row r="1" spans="1:9" ht="29.4" thickBot="1" x14ac:dyDescent="0.35">
      <c r="A1" s="35" t="s">
        <v>49</v>
      </c>
      <c r="B1" s="36" t="s">
        <v>50</v>
      </c>
      <c r="C1" s="36" t="s">
        <v>27</v>
      </c>
      <c r="D1" s="36" t="s">
        <v>51</v>
      </c>
      <c r="E1" s="36" t="s">
        <v>52</v>
      </c>
      <c r="F1" s="36" t="s">
        <v>53</v>
      </c>
      <c r="G1" s="39" t="s">
        <v>54</v>
      </c>
      <c r="H1" s="37" t="s">
        <v>55</v>
      </c>
      <c r="I1" s="38"/>
    </row>
    <row r="2" spans="1:9" hidden="1" x14ac:dyDescent="0.3">
      <c r="A2" s="14"/>
      <c r="B2" s="14"/>
      <c r="C2" s="14"/>
      <c r="D2" s="14"/>
      <c r="E2" s="14"/>
      <c r="F2" s="14"/>
      <c r="G2" s="14"/>
      <c r="H2" s="34"/>
    </row>
    <row r="3" spans="1:9" hidden="1" x14ac:dyDescent="0.3">
      <c r="A3" s="6"/>
      <c r="B3" s="6"/>
      <c r="C3" s="6"/>
      <c r="D3" s="6"/>
      <c r="E3" s="6"/>
      <c r="F3" s="6"/>
      <c r="G3" s="6"/>
      <c r="H3" s="6"/>
    </row>
    <row r="4" spans="1:9" hidden="1" x14ac:dyDescent="0.3">
      <c r="A4" s="6"/>
      <c r="B4" s="6"/>
      <c r="C4" s="6"/>
      <c r="D4" s="6"/>
      <c r="E4" s="6"/>
      <c r="F4" s="6"/>
      <c r="G4" s="6"/>
      <c r="H4" s="6"/>
    </row>
    <row r="5" spans="1:9" x14ac:dyDescent="0.3">
      <c r="A5" s="6">
        <f>'Data Input '!A5</f>
        <v>0</v>
      </c>
      <c r="B5" s="29">
        <f>'Data Input '!B5</f>
        <v>0</v>
      </c>
      <c r="C5" s="6">
        <f>'Data Input '!C5</f>
        <v>0</v>
      </c>
      <c r="D5" s="55"/>
      <c r="E5" s="55"/>
      <c r="F5" s="55"/>
      <c r="G5" s="7">
        <f>'Data Input '!D5</f>
        <v>0</v>
      </c>
      <c r="H5" s="30" t="e">
        <f>SUM(G5)/'COMPLIANCE DASHBOARD'!B10</f>
        <v>#DIV/0!</v>
      </c>
    </row>
    <row r="6" spans="1:9" x14ac:dyDescent="0.3">
      <c r="A6" s="6">
        <f>'Data Input '!A6</f>
        <v>0</v>
      </c>
      <c r="B6" s="29">
        <f>'Data Input '!B6</f>
        <v>0</v>
      </c>
      <c r="C6" s="6">
        <f>'Data Input '!C6</f>
        <v>0</v>
      </c>
      <c r="D6" s="55"/>
      <c r="E6" s="55"/>
      <c r="F6" s="55"/>
      <c r="G6" s="7">
        <f>'Data Input '!D6</f>
        <v>0</v>
      </c>
      <c r="H6" s="30" t="e">
        <f>SUM('Data Input '!F6)/'COMPLIANCE DASHBOARD'!B$10</f>
        <v>#DIV/0!</v>
      </c>
    </row>
    <row r="7" spans="1:9" x14ac:dyDescent="0.3">
      <c r="A7" s="6">
        <f>'Data Input '!A7</f>
        <v>0</v>
      </c>
      <c r="B7" s="29">
        <f>'Data Input '!B7</f>
        <v>0</v>
      </c>
      <c r="C7" s="6">
        <f>'Data Input '!C7</f>
        <v>0</v>
      </c>
      <c r="D7" s="55"/>
      <c r="E7" s="55"/>
      <c r="F7" s="55"/>
      <c r="G7" s="7">
        <f>'Data Input '!D7</f>
        <v>0</v>
      </c>
      <c r="H7" s="30" t="e">
        <f>SUM('Data Input '!F7)/'COMPLIANCE DASHBOARD'!B$10</f>
        <v>#DIV/0!</v>
      </c>
    </row>
    <row r="8" spans="1:9" x14ac:dyDescent="0.3">
      <c r="A8" s="6">
        <f>'Data Input '!A8</f>
        <v>0</v>
      </c>
      <c r="B8" s="29">
        <f>'Data Input '!B8</f>
        <v>0</v>
      </c>
      <c r="C8" s="6">
        <f>'Data Input '!C8</f>
        <v>0</v>
      </c>
      <c r="D8" s="55"/>
      <c r="E8" s="55"/>
      <c r="F8" s="55"/>
      <c r="G8" s="7">
        <f>'Data Input '!D8</f>
        <v>0</v>
      </c>
      <c r="H8" s="30" t="e">
        <f>SUM('Data Input '!F8)/'COMPLIANCE DASHBOARD'!B$10</f>
        <v>#DIV/0!</v>
      </c>
    </row>
    <row r="9" spans="1:9" x14ac:dyDescent="0.3">
      <c r="A9" s="6">
        <f>'Data Input '!A9</f>
        <v>0</v>
      </c>
      <c r="B9" s="29">
        <f>'Data Input '!B9</f>
        <v>0</v>
      </c>
      <c r="C9" s="6">
        <f>'Data Input '!C9</f>
        <v>0</v>
      </c>
      <c r="D9" s="55"/>
      <c r="E9" s="55"/>
      <c r="F9" s="55"/>
      <c r="G9" s="7">
        <f>'Data Input '!D9</f>
        <v>0</v>
      </c>
      <c r="H9" s="30" t="e">
        <f>SUM('Data Input '!F9)/'COMPLIANCE DASHBOARD'!B$10</f>
        <v>#DIV/0!</v>
      </c>
    </row>
    <row r="10" spans="1:9" x14ac:dyDescent="0.3">
      <c r="A10" s="6">
        <f>'Data Input '!A10</f>
        <v>0</v>
      </c>
      <c r="B10" s="29">
        <f>'Data Input '!B10</f>
        <v>0</v>
      </c>
      <c r="C10" s="6">
        <f>'Data Input '!C10</f>
        <v>0</v>
      </c>
      <c r="D10" s="55"/>
      <c r="E10" s="55"/>
      <c r="F10" s="55"/>
      <c r="G10" s="7">
        <f>'Data Input '!D10</f>
        <v>0</v>
      </c>
      <c r="H10" s="30" t="e">
        <f>SUM('Data Input '!F10)/'COMPLIANCE DASHBOARD'!B$10</f>
        <v>#DIV/0!</v>
      </c>
    </row>
    <row r="11" spans="1:9" x14ac:dyDescent="0.3">
      <c r="A11" s="6">
        <f>'Data Input '!A11</f>
        <v>0</v>
      </c>
      <c r="B11" s="29">
        <f>'Data Input '!B11</f>
        <v>0</v>
      </c>
      <c r="C11" s="6">
        <f>'Data Input '!C11</f>
        <v>0</v>
      </c>
      <c r="D11" s="55"/>
      <c r="E11" s="55"/>
      <c r="F11" s="55"/>
      <c r="G11" s="7">
        <f>'Data Input '!D11</f>
        <v>0</v>
      </c>
      <c r="H11" s="30" t="e">
        <f>SUM('Data Input '!F11)/'COMPLIANCE DASHBOARD'!B$10</f>
        <v>#DIV/0!</v>
      </c>
    </row>
    <row r="12" spans="1:9" x14ac:dyDescent="0.3">
      <c r="A12" s="6">
        <f>'Data Input '!A12</f>
        <v>0</v>
      </c>
      <c r="B12" s="29">
        <f>'Data Input '!B12</f>
        <v>0</v>
      </c>
      <c r="C12" s="6">
        <f>'Data Input '!C12</f>
        <v>0</v>
      </c>
      <c r="D12" s="55"/>
      <c r="E12" s="55"/>
      <c r="F12" s="55"/>
      <c r="G12" s="7">
        <f>'Data Input '!D12</f>
        <v>0</v>
      </c>
      <c r="H12" s="30" t="e">
        <f>SUM('Data Input '!F12)/'COMPLIANCE DASHBOARD'!B$10</f>
        <v>#DIV/0!</v>
      </c>
    </row>
    <row r="13" spans="1:9" x14ac:dyDescent="0.3">
      <c r="A13" s="6">
        <f>'Data Input '!A13</f>
        <v>0</v>
      </c>
      <c r="B13" s="29">
        <f>'Data Input '!B13</f>
        <v>0</v>
      </c>
      <c r="C13" s="6">
        <f>'Data Input '!C13</f>
        <v>0</v>
      </c>
      <c r="D13" s="55"/>
      <c r="E13" s="55"/>
      <c r="F13" s="55"/>
      <c r="G13" s="7">
        <f>'Data Input '!D13</f>
        <v>0</v>
      </c>
      <c r="H13" s="30" t="e">
        <f>SUM('Data Input '!F13)/'COMPLIANCE DASHBOARD'!B$10</f>
        <v>#DIV/0!</v>
      </c>
    </row>
    <row r="14" spans="1:9" x14ac:dyDescent="0.3">
      <c r="A14" s="6">
        <f>'Data Input '!A14</f>
        <v>0</v>
      </c>
      <c r="B14" s="29">
        <f>'Data Input '!B14</f>
        <v>0</v>
      </c>
      <c r="C14" s="6">
        <f>'Data Input '!C14</f>
        <v>0</v>
      </c>
      <c r="D14" s="55"/>
      <c r="E14" s="55"/>
      <c r="F14" s="55"/>
      <c r="G14" s="7">
        <f>'Data Input '!D14</f>
        <v>0</v>
      </c>
      <c r="H14" s="30" t="e">
        <f>SUM('Data Input '!F14)/'COMPLIANCE DASHBOARD'!B$10</f>
        <v>#DIV/0!</v>
      </c>
    </row>
    <row r="15" spans="1:9" x14ac:dyDescent="0.3">
      <c r="A15" s="6">
        <f>'Data Input '!A15</f>
        <v>0</v>
      </c>
      <c r="B15" s="29">
        <f>'Data Input '!B15</f>
        <v>0</v>
      </c>
      <c r="C15" s="6">
        <f>'Data Input '!C15</f>
        <v>0</v>
      </c>
      <c r="D15" s="55"/>
      <c r="E15" s="55"/>
      <c r="F15" s="55"/>
      <c r="G15" s="7">
        <f>'Data Input '!D15</f>
        <v>0</v>
      </c>
      <c r="H15" s="30" t="e">
        <f>SUM('Data Input '!F15)/'COMPLIANCE DASHBOARD'!B$10</f>
        <v>#DIV/0!</v>
      </c>
    </row>
    <row r="16" spans="1:9" x14ac:dyDescent="0.3">
      <c r="A16" s="6">
        <f>'Data Input '!A16</f>
        <v>0</v>
      </c>
      <c r="B16" s="29">
        <f>'Data Input '!B16</f>
        <v>0</v>
      </c>
      <c r="C16" s="6">
        <f>'Data Input '!C16</f>
        <v>0</v>
      </c>
      <c r="D16" s="55"/>
      <c r="E16" s="55"/>
      <c r="F16" s="55"/>
      <c r="G16" s="7">
        <f>'Data Input '!D16</f>
        <v>0</v>
      </c>
      <c r="H16" s="30" t="e">
        <f>SUM('Data Input '!F16)/'COMPLIANCE DASHBOARD'!B$10</f>
        <v>#DIV/0!</v>
      </c>
    </row>
    <row r="17" spans="1:8" x14ac:dyDescent="0.3">
      <c r="A17" s="6">
        <f>'Data Input '!A17</f>
        <v>0</v>
      </c>
      <c r="B17" s="29">
        <f>'Data Input '!B17</f>
        <v>0</v>
      </c>
      <c r="C17" s="6">
        <f>'Data Input '!C17</f>
        <v>0</v>
      </c>
      <c r="D17" s="55"/>
      <c r="E17" s="55"/>
      <c r="F17" s="55"/>
      <c r="G17" s="7">
        <f>'Data Input '!D17</f>
        <v>0</v>
      </c>
      <c r="H17" s="30" t="e">
        <f>SUM('Data Input '!F17)/'COMPLIANCE DASHBOARD'!B$10</f>
        <v>#DIV/0!</v>
      </c>
    </row>
    <row r="18" spans="1:8" x14ac:dyDescent="0.3">
      <c r="A18" s="6">
        <f>'Data Input '!A18</f>
        <v>0</v>
      </c>
      <c r="B18" s="29">
        <f>'Data Input '!B18</f>
        <v>0</v>
      </c>
      <c r="C18" s="6">
        <f>'Data Input '!C18</f>
        <v>0</v>
      </c>
      <c r="D18" s="55"/>
      <c r="E18" s="55"/>
      <c r="F18" s="55"/>
      <c r="G18" s="7">
        <f>'Data Input '!D18</f>
        <v>0</v>
      </c>
      <c r="H18" s="30" t="e">
        <f>SUM('Data Input '!F18)/'COMPLIANCE DASHBOARD'!B$10</f>
        <v>#DIV/0!</v>
      </c>
    </row>
    <row r="19" spans="1:8" ht="15" thickBot="1" x14ac:dyDescent="0.35">
      <c r="A19" s="18">
        <f>'Data Input '!A19</f>
        <v>0</v>
      </c>
      <c r="B19" s="31">
        <f>'Data Input '!B19</f>
        <v>0</v>
      </c>
      <c r="C19" s="6">
        <f>'Data Input '!C19</f>
        <v>0</v>
      </c>
      <c r="D19" s="56"/>
      <c r="E19" s="56"/>
      <c r="F19" s="56"/>
      <c r="G19" s="17">
        <f>'Data Input '!D19</f>
        <v>0</v>
      </c>
      <c r="H19" s="32" t="e">
        <f>SUM('Data Input '!F19)/'COMPLIANCE DASHBOARD'!B$10</f>
        <v>#DIV/0!</v>
      </c>
    </row>
    <row r="20" spans="1:8" ht="15" thickBot="1" x14ac:dyDescent="0.35">
      <c r="A20" s="125" t="s">
        <v>56</v>
      </c>
      <c r="B20" s="126"/>
      <c r="C20" s="126"/>
      <c r="D20" s="126"/>
      <c r="E20" s="127"/>
      <c r="F20" s="128"/>
      <c r="G20" s="42">
        <f>SUM(G5:G19)</f>
        <v>0</v>
      </c>
      <c r="H20" s="33" t="e">
        <f>SUM(H5:H19)</f>
        <v>#DIV/0!</v>
      </c>
    </row>
  </sheetData>
  <mergeCells count="1">
    <mergeCell ref="A20:F2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1"/>
  <sheetViews>
    <sheetView topLeftCell="A16" workbookViewId="0">
      <selection activeCell="A51" sqref="A51:J51"/>
    </sheetView>
  </sheetViews>
  <sheetFormatPr defaultColWidth="9.109375" defaultRowHeight="13.2" x14ac:dyDescent="0.25"/>
  <cols>
    <col min="1" max="16384" width="9.109375" style="40"/>
  </cols>
  <sheetData>
    <row r="1" spans="1:10" ht="17.399999999999999" x14ac:dyDescent="0.3">
      <c r="A1" s="134" t="s">
        <v>57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ht="17.399999999999999" x14ac:dyDescent="0.3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7.399999999999999" x14ac:dyDescent="0.3">
      <c r="A3" s="112"/>
      <c r="B3" s="112"/>
      <c r="C3" s="112"/>
      <c r="D3" s="112"/>
      <c r="E3" s="112"/>
      <c r="F3" s="112"/>
      <c r="G3" s="112"/>
      <c r="H3" s="112"/>
      <c r="I3" s="112"/>
      <c r="J3" s="112"/>
    </row>
    <row r="4" spans="1:10" ht="15" x14ac:dyDescent="0.25">
      <c r="A4" s="135" t="s">
        <v>58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10" x14ac:dyDescent="0.25">
      <c r="A5" s="133"/>
      <c r="B5" s="133"/>
      <c r="C5" s="133"/>
      <c r="D5" s="133"/>
      <c r="E5" s="133"/>
      <c r="F5" s="133"/>
      <c r="G5" s="133"/>
      <c r="H5" s="133"/>
      <c r="I5" s="133"/>
      <c r="J5" s="133"/>
    </row>
    <row r="6" spans="1:10" x14ac:dyDescent="0.25">
      <c r="A6" s="133"/>
      <c r="B6" s="133"/>
      <c r="C6" s="133"/>
      <c r="D6" s="133"/>
      <c r="E6" s="133"/>
      <c r="F6" s="133"/>
      <c r="G6" s="133"/>
      <c r="H6" s="133"/>
      <c r="I6" s="133"/>
      <c r="J6" s="133"/>
    </row>
    <row r="7" spans="1:10" x14ac:dyDescent="0.25">
      <c r="A7" s="133"/>
      <c r="B7" s="133"/>
      <c r="C7" s="133"/>
      <c r="D7" s="133"/>
      <c r="E7" s="133"/>
      <c r="F7" s="133"/>
      <c r="G7" s="133"/>
      <c r="H7" s="133"/>
      <c r="I7" s="133"/>
      <c r="J7" s="133"/>
    </row>
    <row r="8" spans="1:10" x14ac:dyDescent="0.25">
      <c r="A8" s="133"/>
      <c r="B8" s="133"/>
      <c r="C8" s="133"/>
      <c r="D8" s="133"/>
      <c r="E8" s="133"/>
      <c r="F8" s="133"/>
      <c r="G8" s="133"/>
      <c r="H8" s="133"/>
      <c r="I8" s="133"/>
      <c r="J8" s="133"/>
    </row>
    <row r="9" spans="1:10" ht="13.8" x14ac:dyDescent="0.25">
      <c r="A9" s="130" t="s">
        <v>59</v>
      </c>
      <c r="B9" s="130"/>
      <c r="C9" s="130"/>
      <c r="D9" s="130"/>
      <c r="E9" s="130"/>
      <c r="F9" s="130"/>
      <c r="G9" s="130"/>
      <c r="H9" s="130"/>
      <c r="I9" s="130"/>
      <c r="J9" s="130"/>
    </row>
    <row r="10" spans="1:10" ht="13.8" x14ac:dyDescent="0.25">
      <c r="A10" s="130"/>
      <c r="B10" s="130"/>
      <c r="C10" s="130"/>
      <c r="D10" s="130"/>
      <c r="E10" s="130"/>
      <c r="F10" s="130"/>
      <c r="G10" s="130"/>
      <c r="H10" s="130"/>
      <c r="I10" s="130"/>
      <c r="J10" s="130"/>
    </row>
    <row r="11" spans="1:10" ht="13.8" x14ac:dyDescent="0.25">
      <c r="A11" s="130"/>
      <c r="B11" s="130"/>
      <c r="C11" s="130"/>
      <c r="D11" s="130"/>
      <c r="E11" s="130"/>
      <c r="F11" s="130"/>
      <c r="G11" s="130"/>
      <c r="H11" s="130"/>
      <c r="I11" s="130"/>
      <c r="J11" s="130"/>
    </row>
    <row r="12" spans="1:10" ht="13.8" x14ac:dyDescent="0.25">
      <c r="A12" s="130" t="s">
        <v>60</v>
      </c>
      <c r="B12" s="130"/>
      <c r="C12" s="130"/>
      <c r="D12" s="130"/>
      <c r="E12" s="130"/>
      <c r="F12" s="130"/>
      <c r="G12" s="130"/>
      <c r="H12" s="130"/>
      <c r="I12" s="130"/>
      <c r="J12" s="130"/>
    </row>
    <row r="13" spans="1:10" ht="13.8" x14ac:dyDescent="0.25">
      <c r="A13" s="130" t="s">
        <v>61</v>
      </c>
      <c r="B13" s="130"/>
      <c r="C13" s="130"/>
      <c r="D13" s="130"/>
      <c r="E13" s="130"/>
      <c r="F13" s="130"/>
      <c r="G13" s="130"/>
      <c r="H13" s="130"/>
      <c r="I13" s="130"/>
      <c r="J13" s="130"/>
    </row>
    <row r="14" spans="1:10" ht="13.8" x14ac:dyDescent="0.25">
      <c r="A14" s="132" t="s">
        <v>62</v>
      </c>
      <c r="B14" s="132"/>
      <c r="C14" s="132"/>
      <c r="D14" s="132"/>
      <c r="E14" s="132"/>
      <c r="F14" s="132"/>
      <c r="G14" s="132"/>
      <c r="H14" s="132"/>
      <c r="I14" s="132"/>
      <c r="J14" s="132"/>
    </row>
    <row r="15" spans="1:10" ht="13.8" x14ac:dyDescent="0.25">
      <c r="A15" s="130"/>
      <c r="B15" s="130"/>
      <c r="C15" s="130"/>
      <c r="D15" s="130"/>
      <c r="E15" s="130"/>
      <c r="F15" s="130"/>
      <c r="G15" s="130"/>
      <c r="H15" s="130"/>
      <c r="I15" s="130"/>
      <c r="J15" s="130"/>
    </row>
    <row r="16" spans="1:10" ht="13.8" x14ac:dyDescent="0.25">
      <c r="A16" s="130"/>
      <c r="B16" s="130"/>
      <c r="C16" s="130"/>
      <c r="D16" s="130"/>
      <c r="E16" s="130"/>
      <c r="F16" s="130"/>
      <c r="G16" s="130"/>
      <c r="H16" s="130"/>
      <c r="I16" s="130"/>
      <c r="J16" s="130"/>
    </row>
    <row r="17" spans="1:10" ht="13.8" x14ac:dyDescent="0.25">
      <c r="A17" s="132" t="s">
        <v>63</v>
      </c>
      <c r="B17" s="132"/>
      <c r="C17" s="132"/>
      <c r="D17" s="132"/>
      <c r="E17" s="132"/>
      <c r="F17" s="132"/>
      <c r="G17" s="132"/>
      <c r="H17" s="132"/>
      <c r="I17" s="132"/>
      <c r="J17" s="132"/>
    </row>
    <row r="18" spans="1:10" ht="13.8" x14ac:dyDescent="0.25">
      <c r="A18" s="130"/>
      <c r="B18" s="130"/>
      <c r="C18" s="130"/>
      <c r="D18" s="130"/>
      <c r="E18" s="130"/>
      <c r="F18" s="130"/>
      <c r="G18" s="130"/>
      <c r="H18" s="130"/>
      <c r="I18" s="130"/>
      <c r="J18" s="130"/>
    </row>
    <row r="19" spans="1:10" ht="13.8" x14ac:dyDescent="0.25">
      <c r="A19" s="130"/>
      <c r="B19" s="130"/>
      <c r="C19" s="130"/>
      <c r="D19" s="130"/>
      <c r="E19" s="130"/>
      <c r="F19" s="130"/>
      <c r="G19" s="130"/>
      <c r="H19" s="130"/>
      <c r="I19" s="130"/>
      <c r="J19" s="130"/>
    </row>
    <row r="20" spans="1:10" ht="13.8" x14ac:dyDescent="0.25">
      <c r="A20" s="130" t="s">
        <v>64</v>
      </c>
      <c r="B20" s="130"/>
      <c r="C20" s="130"/>
      <c r="D20" s="130"/>
      <c r="E20" s="130"/>
      <c r="F20" s="130"/>
      <c r="G20" s="130"/>
      <c r="H20" s="130"/>
      <c r="I20" s="130"/>
      <c r="J20" s="130"/>
    </row>
    <row r="21" spans="1:10" ht="13.8" x14ac:dyDescent="0.25">
      <c r="A21" s="130"/>
      <c r="B21" s="130"/>
      <c r="C21" s="130"/>
      <c r="D21" s="130"/>
      <c r="E21" s="130"/>
      <c r="F21" s="130"/>
      <c r="G21" s="130"/>
      <c r="H21" s="130"/>
      <c r="I21" s="130"/>
      <c r="J21" s="130"/>
    </row>
    <row r="22" spans="1:10" ht="13.8" x14ac:dyDescent="0.25">
      <c r="A22" s="130"/>
      <c r="B22" s="130"/>
      <c r="C22" s="130"/>
      <c r="D22" s="130"/>
      <c r="E22" s="130"/>
      <c r="F22" s="130"/>
      <c r="G22" s="130"/>
      <c r="H22" s="130"/>
      <c r="I22" s="130"/>
      <c r="J22" s="130"/>
    </row>
    <row r="23" spans="1:10" ht="13.8" x14ac:dyDescent="0.25">
      <c r="A23" s="130" t="s">
        <v>65</v>
      </c>
      <c r="B23" s="130"/>
      <c r="C23" s="130"/>
      <c r="D23" s="130"/>
      <c r="E23" s="130"/>
      <c r="F23" s="130"/>
      <c r="G23" s="130"/>
      <c r="H23" s="130"/>
      <c r="I23" s="130"/>
      <c r="J23" s="130"/>
    </row>
    <row r="24" spans="1:10" ht="13.8" x14ac:dyDescent="0.25">
      <c r="A24" s="130" t="s">
        <v>66</v>
      </c>
      <c r="B24" s="130"/>
      <c r="C24" s="130"/>
      <c r="D24" s="130"/>
      <c r="E24" s="130"/>
      <c r="F24" s="130"/>
      <c r="G24" s="130"/>
      <c r="H24" s="130"/>
      <c r="I24" s="130"/>
      <c r="J24" s="130"/>
    </row>
    <row r="25" spans="1:10" ht="13.8" x14ac:dyDescent="0.25">
      <c r="A25" s="130" t="s">
        <v>67</v>
      </c>
      <c r="B25" s="130"/>
      <c r="C25" s="130"/>
      <c r="D25" s="130"/>
      <c r="E25" s="130"/>
      <c r="F25" s="130"/>
      <c r="G25" s="130"/>
      <c r="H25" s="130"/>
      <c r="I25" s="130"/>
      <c r="J25" s="130"/>
    </row>
    <row r="26" spans="1:10" ht="13.8" x14ac:dyDescent="0.25">
      <c r="A26" s="130" t="s">
        <v>68</v>
      </c>
      <c r="B26" s="130"/>
      <c r="C26" s="130"/>
      <c r="D26" s="130"/>
      <c r="E26" s="130"/>
      <c r="F26" s="130"/>
      <c r="G26" s="130"/>
      <c r="H26" s="130"/>
      <c r="I26" s="130"/>
      <c r="J26" s="130"/>
    </row>
    <row r="27" spans="1:10" ht="13.8" x14ac:dyDescent="0.25">
      <c r="A27" s="130"/>
      <c r="B27" s="130"/>
      <c r="C27" s="130"/>
      <c r="D27" s="130"/>
      <c r="E27" s="130"/>
      <c r="F27" s="130"/>
      <c r="G27" s="130"/>
      <c r="H27" s="130"/>
      <c r="I27" s="130"/>
      <c r="J27" s="130"/>
    </row>
    <row r="28" spans="1:10" ht="13.8" x14ac:dyDescent="0.25">
      <c r="A28" s="130"/>
      <c r="B28" s="130"/>
      <c r="C28" s="130"/>
      <c r="D28" s="130"/>
      <c r="E28" s="130"/>
      <c r="F28" s="130"/>
      <c r="G28" s="130"/>
      <c r="H28" s="130"/>
      <c r="I28" s="130"/>
      <c r="J28" s="130"/>
    </row>
    <row r="29" spans="1:10" ht="13.8" x14ac:dyDescent="0.25">
      <c r="A29" s="130" t="s">
        <v>69</v>
      </c>
      <c r="B29" s="130"/>
      <c r="C29" s="130"/>
      <c r="D29" s="130"/>
      <c r="E29" s="130"/>
      <c r="F29" s="130"/>
      <c r="G29" s="130"/>
      <c r="H29" s="130"/>
      <c r="I29" s="130"/>
      <c r="J29" s="130"/>
    </row>
    <row r="30" spans="1:10" ht="13.8" x14ac:dyDescent="0.25">
      <c r="A30" s="130"/>
      <c r="B30" s="130"/>
      <c r="C30" s="130"/>
      <c r="D30" s="130"/>
      <c r="E30" s="130"/>
      <c r="F30" s="130"/>
      <c r="G30" s="130"/>
      <c r="H30" s="130"/>
      <c r="I30" s="130"/>
      <c r="J30" s="130"/>
    </row>
    <row r="31" spans="1:10" ht="13.8" x14ac:dyDescent="0.25">
      <c r="A31" s="130"/>
      <c r="B31" s="130"/>
      <c r="C31" s="130"/>
      <c r="D31" s="130"/>
      <c r="E31" s="130"/>
      <c r="F31" s="130"/>
      <c r="G31" s="130"/>
      <c r="H31" s="130"/>
      <c r="I31" s="130"/>
      <c r="J31" s="130"/>
    </row>
    <row r="32" spans="1:10" ht="13.8" x14ac:dyDescent="0.25">
      <c r="A32" s="130" t="s">
        <v>70</v>
      </c>
      <c r="B32" s="130"/>
      <c r="C32" s="130"/>
      <c r="D32" s="130"/>
      <c r="E32" s="130"/>
      <c r="F32" s="130"/>
      <c r="G32" s="130"/>
      <c r="H32" s="130"/>
      <c r="I32" s="130"/>
      <c r="J32" s="130"/>
    </row>
    <row r="33" spans="1:10" ht="13.8" x14ac:dyDescent="0.25">
      <c r="A33" s="130" t="s">
        <v>71</v>
      </c>
      <c r="B33" s="130"/>
      <c r="C33" s="130"/>
      <c r="D33" s="130"/>
      <c r="E33" s="130"/>
      <c r="F33" s="130"/>
      <c r="G33" s="130"/>
      <c r="H33" s="130"/>
      <c r="I33" s="130"/>
      <c r="J33" s="130"/>
    </row>
    <row r="34" spans="1:10" ht="13.8" x14ac:dyDescent="0.25">
      <c r="A34" s="111"/>
      <c r="B34" s="111"/>
      <c r="C34" s="111"/>
      <c r="D34" s="111"/>
      <c r="E34" s="111"/>
      <c r="F34" s="111"/>
      <c r="G34" s="111"/>
      <c r="H34" s="111"/>
      <c r="I34" s="111"/>
      <c r="J34" s="111"/>
    </row>
    <row r="35" spans="1:10" ht="13.8" x14ac:dyDescent="0.25">
      <c r="A35" s="111"/>
      <c r="B35" s="111"/>
      <c r="C35" s="111"/>
      <c r="D35" s="111"/>
      <c r="E35" s="111"/>
      <c r="F35" s="111"/>
      <c r="G35" s="111"/>
      <c r="H35" s="111"/>
      <c r="I35" s="111"/>
      <c r="J35" s="111"/>
    </row>
    <row r="36" spans="1:10" ht="13.8" x14ac:dyDescent="0.25">
      <c r="A36" s="130"/>
      <c r="B36" s="130"/>
      <c r="C36" s="130"/>
      <c r="D36" s="130"/>
      <c r="E36" s="130"/>
      <c r="F36" s="130"/>
      <c r="G36" s="130"/>
      <c r="H36" s="130"/>
      <c r="I36" s="130"/>
      <c r="J36" s="130"/>
    </row>
    <row r="37" spans="1:10" ht="13.8" x14ac:dyDescent="0.25">
      <c r="A37" s="130" t="s">
        <v>72</v>
      </c>
      <c r="B37" s="130"/>
      <c r="C37" s="130"/>
      <c r="D37" s="130"/>
      <c r="E37" s="130"/>
      <c r="F37" s="130"/>
      <c r="G37" s="130"/>
      <c r="H37" s="130"/>
      <c r="I37" s="130"/>
      <c r="J37" s="130"/>
    </row>
    <row r="38" spans="1:10" ht="13.8" x14ac:dyDescent="0.25">
      <c r="A38" s="130" t="s">
        <v>73</v>
      </c>
      <c r="B38" s="130"/>
      <c r="C38" s="130"/>
      <c r="D38" s="130"/>
      <c r="E38" s="130"/>
      <c r="F38" s="130"/>
      <c r="G38" s="130"/>
      <c r="H38" s="130"/>
      <c r="I38" s="130"/>
      <c r="J38" s="130"/>
    </row>
    <row r="39" spans="1:10" ht="13.8" x14ac:dyDescent="0.25">
      <c r="A39" s="130"/>
      <c r="B39" s="130"/>
      <c r="C39" s="130"/>
      <c r="D39" s="130"/>
      <c r="E39" s="130"/>
      <c r="F39" s="130"/>
      <c r="G39" s="130"/>
      <c r="H39" s="130"/>
      <c r="I39" s="130"/>
      <c r="J39" s="130"/>
    </row>
    <row r="40" spans="1:10" ht="13.8" x14ac:dyDescent="0.25">
      <c r="A40" s="130"/>
      <c r="B40" s="130"/>
      <c r="C40" s="130"/>
      <c r="D40" s="130"/>
      <c r="E40" s="130"/>
      <c r="F40" s="130"/>
      <c r="G40" s="130"/>
      <c r="H40" s="130"/>
      <c r="I40" s="130"/>
      <c r="J40" s="130"/>
    </row>
    <row r="41" spans="1:10" ht="13.8" x14ac:dyDescent="0.25">
      <c r="A41" s="130"/>
      <c r="B41" s="130"/>
      <c r="C41" s="130"/>
      <c r="D41" s="130"/>
      <c r="E41" s="130"/>
      <c r="F41" s="130"/>
      <c r="G41" s="130"/>
      <c r="H41" s="130"/>
      <c r="I41" s="130"/>
      <c r="J41" s="130"/>
    </row>
    <row r="42" spans="1:10" ht="13.8" x14ac:dyDescent="0.25">
      <c r="A42" s="130"/>
      <c r="B42" s="130"/>
      <c r="C42" s="130"/>
      <c r="D42" s="130"/>
      <c r="E42" s="130"/>
      <c r="F42" s="130"/>
      <c r="G42" s="130"/>
      <c r="H42" s="130"/>
      <c r="I42" s="130"/>
      <c r="J42" s="130"/>
    </row>
    <row r="43" spans="1:10" ht="13.8" x14ac:dyDescent="0.25">
      <c r="A43" s="131"/>
      <c r="B43" s="131"/>
      <c r="C43" s="131"/>
      <c r="D43" s="131"/>
      <c r="E43" s="131"/>
      <c r="F43" s="131"/>
      <c r="G43" s="131"/>
      <c r="H43" s="131"/>
      <c r="I43" s="131"/>
      <c r="J43" s="131"/>
    </row>
    <row r="44" spans="1:10" ht="13.8" x14ac:dyDescent="0.25">
      <c r="A44" s="131"/>
      <c r="B44" s="131"/>
      <c r="C44" s="131"/>
      <c r="D44" s="131"/>
      <c r="E44" s="131"/>
      <c r="F44" s="131"/>
      <c r="G44" s="131"/>
      <c r="H44" s="131"/>
      <c r="I44" s="131"/>
      <c r="J44" s="131"/>
    </row>
    <row r="45" spans="1:10" ht="13.8" x14ac:dyDescent="0.25">
      <c r="A45" s="131"/>
      <c r="B45" s="131"/>
      <c r="C45" s="131"/>
      <c r="D45" s="131"/>
      <c r="E45" s="131"/>
      <c r="F45" s="131"/>
      <c r="G45" s="131"/>
      <c r="H45" s="131"/>
      <c r="I45" s="131"/>
      <c r="J45" s="131"/>
    </row>
    <row r="46" spans="1:10" ht="13.8" x14ac:dyDescent="0.25">
      <c r="A46" s="41"/>
      <c r="B46" s="41"/>
      <c r="C46" s="41"/>
      <c r="D46" s="41"/>
      <c r="E46" s="41"/>
      <c r="F46" s="41"/>
      <c r="G46" s="41"/>
      <c r="H46" s="41"/>
      <c r="I46" s="41"/>
      <c r="J46" s="41"/>
    </row>
    <row r="47" spans="1:10" ht="13.8" x14ac:dyDescent="0.25">
      <c r="A47" s="41"/>
      <c r="B47" s="41"/>
      <c r="C47" s="41"/>
      <c r="D47" s="41"/>
      <c r="E47" s="41"/>
      <c r="F47" s="41"/>
      <c r="G47" s="41"/>
      <c r="H47" s="41"/>
      <c r="I47" s="41"/>
      <c r="J47" s="41"/>
    </row>
    <row r="51" spans="1:10" x14ac:dyDescent="0.25">
      <c r="A51" s="129"/>
      <c r="B51" s="129"/>
      <c r="C51" s="129"/>
      <c r="D51" s="129"/>
      <c r="E51" s="129"/>
      <c r="F51" s="129"/>
      <c r="G51" s="129"/>
      <c r="H51" s="129"/>
      <c r="I51" s="129"/>
      <c r="J51" s="129"/>
    </row>
  </sheetData>
  <mergeCells count="42">
    <mergeCell ref="A8:J8"/>
    <mergeCell ref="A1:J1"/>
    <mergeCell ref="A4:J4"/>
    <mergeCell ref="A5:J5"/>
    <mergeCell ref="A6:J6"/>
    <mergeCell ref="A7:J7"/>
    <mergeCell ref="A20:J20"/>
    <mergeCell ref="A9:J9"/>
    <mergeCell ref="A10:J10"/>
    <mergeCell ref="A11:J11"/>
    <mergeCell ref="A12:J12"/>
    <mergeCell ref="A13:J13"/>
    <mergeCell ref="A14:J14"/>
    <mergeCell ref="A15:J15"/>
    <mergeCell ref="A16:J16"/>
    <mergeCell ref="A17:J17"/>
    <mergeCell ref="A18:J18"/>
    <mergeCell ref="A19:J19"/>
    <mergeCell ref="A32:J32"/>
    <mergeCell ref="A21:J21"/>
    <mergeCell ref="A22:J22"/>
    <mergeCell ref="A23:J23"/>
    <mergeCell ref="A24:J24"/>
    <mergeCell ref="A25:J25"/>
    <mergeCell ref="A26:J26"/>
    <mergeCell ref="A27:J27"/>
    <mergeCell ref="A28:J28"/>
    <mergeCell ref="A29:J29"/>
    <mergeCell ref="A30:J30"/>
    <mergeCell ref="A31:J31"/>
    <mergeCell ref="A51:J51"/>
    <mergeCell ref="A33:J33"/>
    <mergeCell ref="A36:J36"/>
    <mergeCell ref="A37:J37"/>
    <mergeCell ref="A38:J38"/>
    <mergeCell ref="A39:J39"/>
    <mergeCell ref="A40:J40"/>
    <mergeCell ref="A41:J41"/>
    <mergeCell ref="A42:J42"/>
    <mergeCell ref="A43:J43"/>
    <mergeCell ref="A44:J44"/>
    <mergeCell ref="A45:J45"/>
  </mergeCells>
  <pageMargins left="0.5" right="0.5" top="0.5" bottom="0.5" header="0.5" footer="0.5"/>
  <pageSetup orientation="portrait" r:id="rId1"/>
  <headerFooter alignWithMargins="0">
    <oddFooter>&amp;CPage 10 of 11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D51D57F56509448230CEA1FAA83C30" ma:contentTypeVersion="13" ma:contentTypeDescription="Create a new document." ma:contentTypeScope="" ma:versionID="e31e0eea0339e80c5f6f9f9d41676bac">
  <xsd:schema xmlns:xsd="http://www.w3.org/2001/XMLSchema" xmlns:xs="http://www.w3.org/2001/XMLSchema" xmlns:p="http://schemas.microsoft.com/office/2006/metadata/properties" xmlns:ns3="c8a6790b-0efc-428c-aeb3-5e9415700ecc" xmlns:ns4="5b70a57e-fa7c-4e37-b673-d84c3bb99725" targetNamespace="http://schemas.microsoft.com/office/2006/metadata/properties" ma:root="true" ma:fieldsID="e2615c95e2f591f59a5e49a1e8e20e33" ns3:_="" ns4:_="">
    <xsd:import namespace="c8a6790b-0efc-428c-aeb3-5e9415700ecc"/>
    <xsd:import namespace="5b70a57e-fa7c-4e37-b673-d84c3bb997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a6790b-0efc-428c-aeb3-5e9415700e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70a57e-fa7c-4e37-b673-d84c3bb9972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6A05D2-1507-470E-BC5C-244B2B5F9AF1}">
  <ds:schemaRefs>
    <ds:schemaRef ds:uri="c8a6790b-0efc-428c-aeb3-5e9415700ec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b70a57e-fa7c-4e37-b673-d84c3bb99725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62D59C1-5AB0-43DB-A671-AA0B2F677F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7F69C4-0C0F-41C4-874D-87F4DAFCD3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a6790b-0efc-428c-aeb3-5e9415700ecc"/>
    <ds:schemaRef ds:uri="5b70a57e-fa7c-4e37-b673-d84c3bb99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COMPLIANCE DASHBOARD</vt:lpstr>
      <vt:lpstr>Data Input </vt:lpstr>
      <vt:lpstr>Sheet4</vt:lpstr>
      <vt:lpstr>Sheet3</vt:lpstr>
      <vt:lpstr>MWBE Firms </vt:lpstr>
      <vt:lpstr>LOI Template</vt:lpstr>
      <vt:lpstr>'COMPLIANCE DASHBOARD'!Print_Area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Diamonte Walker</dc:creator>
  <cp:keywords/>
  <dc:description/>
  <cp:lastModifiedBy>Daniel Grantham</cp:lastModifiedBy>
  <cp:revision/>
  <dcterms:created xsi:type="dcterms:W3CDTF">2018-05-24T18:12:44Z</dcterms:created>
  <dcterms:modified xsi:type="dcterms:W3CDTF">2020-06-18T20:38:56Z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0x010100D5D51D57F56509448230CEA1FAA83C30</vt:lpwstr>
  </property>
</Properties>
</file>