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 Programs/RGP/RGP Application/2021 RGP Application/"/>
    </mc:Choice>
  </mc:AlternateContent>
  <xr:revisionPtr revIDLastSave="102" documentId="8_{D928E63F-1897-42BA-A831-BFFFABE48F0A}" xr6:coauthVersionLast="47" xr6:coauthVersionMax="47" xr10:uidLastSave="{4FB45700-58C2-4F43-A9DF-28E445FDA5E5}"/>
  <bookViews>
    <workbookView xWindow="-108" yWindow="-108" windowWidth="23256" windowHeight="12576" firstSheet="1" activeTab="2" xr2:uid="{F5604CB9-C8A6-4B13-96A0-6F69BEE39EF3}"/>
  </bookViews>
  <sheets>
    <sheet name="Instructions" sheetId="1" r:id="rId1"/>
    <sheet name="Affordable Units" sheetId="2" r:id="rId2"/>
    <sheet name="Dev Budget" sheetId="3" r:id="rId3"/>
    <sheet name="Phased S&amp;U" sheetId="4" r:id="rId4"/>
    <sheet name="Median Costs &amp; Relocation" sheetId="5" r:id="rId5"/>
    <sheet name="Pro Forma" sheetId="6" r:id="rId6"/>
    <sheet name="Amortization Table" sheetId="7" r:id="rId7"/>
  </sheets>
  <definedNames>
    <definedName name="roundOpt">'Amortization Table'!$H$17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15" i="6" l="1"/>
  <c r="S116" i="6"/>
  <c r="S117" i="6"/>
  <c r="S118" i="6"/>
  <c r="P116" i="6"/>
  <c r="P117" i="6"/>
  <c r="P115" i="6"/>
  <c r="P118" i="6"/>
  <c r="T105" i="6"/>
  <c r="U105" i="6"/>
  <c r="V105" i="6"/>
  <c r="W105" i="6"/>
  <c r="X105" i="6"/>
  <c r="Y105" i="6"/>
  <c r="Z105" i="6"/>
  <c r="AA105" i="6"/>
  <c r="AB105" i="6"/>
  <c r="AC105" i="6"/>
  <c r="T106" i="6"/>
  <c r="U106" i="6"/>
  <c r="V106" i="6"/>
  <c r="W106" i="6"/>
  <c r="X106" i="6"/>
  <c r="Y106" i="6"/>
  <c r="Z106" i="6"/>
  <c r="AA106" i="6"/>
  <c r="AB106" i="6"/>
  <c r="AC106" i="6"/>
  <c r="T107" i="6"/>
  <c r="U107" i="6"/>
  <c r="V107" i="6"/>
  <c r="W107" i="6"/>
  <c r="X107" i="6"/>
  <c r="Y107" i="6"/>
  <c r="Z107" i="6"/>
  <c r="AA107" i="6"/>
  <c r="AB107" i="6"/>
  <c r="AC107" i="6"/>
  <c r="G105" i="6"/>
  <c r="H105" i="6"/>
  <c r="I105" i="6"/>
  <c r="J105" i="6"/>
  <c r="K105" i="6"/>
  <c r="L105" i="6"/>
  <c r="M105" i="6"/>
  <c r="N105" i="6"/>
  <c r="O105" i="6"/>
  <c r="G106" i="6"/>
  <c r="H106" i="6"/>
  <c r="I106" i="6"/>
  <c r="J106" i="6"/>
  <c r="K106" i="6"/>
  <c r="L106" i="6"/>
  <c r="M106" i="6"/>
  <c r="N106" i="6"/>
  <c r="O106" i="6"/>
  <c r="G107" i="6"/>
  <c r="H107" i="6"/>
  <c r="I107" i="6"/>
  <c r="J107" i="6"/>
  <c r="K107" i="6"/>
  <c r="L107" i="6"/>
  <c r="M107" i="6"/>
  <c r="N107" i="6"/>
  <c r="O107" i="6"/>
  <c r="I142" i="3"/>
  <c r="I143" i="3"/>
  <c r="I31" i="3"/>
  <c r="I32" i="3"/>
  <c r="I20" i="3"/>
  <c r="I21" i="3"/>
  <c r="I128" i="3" l="1"/>
  <c r="I129" i="3"/>
  <c r="I114" i="3"/>
  <c r="I115" i="3"/>
  <c r="I102" i="3"/>
  <c r="I103" i="3"/>
  <c r="I87" i="3"/>
  <c r="I88" i="3"/>
  <c r="I52" i="3"/>
  <c r="I53" i="3"/>
  <c r="I70" i="3"/>
  <c r="I74" i="3"/>
  <c r="G71" i="3" l="1"/>
  <c r="I71" i="3" s="1"/>
  <c r="H13" i="2" l="1"/>
  <c r="H8" i="2" l="1"/>
  <c r="A23" i="2" s="1"/>
  <c r="A22" i="2" l="1"/>
  <c r="H15" i="2"/>
  <c r="A21" i="2" s="1"/>
  <c r="D800" i="7"/>
  <c r="H19" i="7"/>
  <c r="G19" i="7"/>
  <c r="B19" i="7"/>
  <c r="C15" i="7"/>
  <c r="C14" i="7"/>
  <c r="L13" i="7"/>
  <c r="K13" i="7"/>
  <c r="D14" i="7" s="1"/>
  <c r="E105" i="6" s="1"/>
  <c r="H9" i="7"/>
  <c r="H5" i="7"/>
  <c r="B20" i="7" l="1"/>
  <c r="D20" i="7" l="1"/>
  <c r="C20" i="7" l="1"/>
  <c r="F20" i="7" l="1"/>
  <c r="G20" i="7"/>
  <c r="H20" i="7" s="1"/>
  <c r="A21" i="7" s="1"/>
  <c r="B21" i="7" l="1"/>
  <c r="D21" i="7" l="1"/>
  <c r="C21" i="7" l="1"/>
  <c r="G21" i="7" l="1"/>
  <c r="F21" i="7"/>
  <c r="H21" i="7" l="1"/>
  <c r="A22" i="7" s="1"/>
  <c r="B22" i="7" s="1"/>
  <c r="D22" i="7" l="1"/>
  <c r="C22" i="7" l="1"/>
  <c r="G22" i="7" l="1"/>
  <c r="F22" i="7"/>
  <c r="H22" i="7" l="1"/>
  <c r="A23" i="7" s="1"/>
  <c r="B23" i="7" s="1"/>
  <c r="D23" i="7" l="1"/>
  <c r="C23" i="7" l="1"/>
  <c r="F23" i="7" l="1"/>
  <c r="G23" i="7"/>
  <c r="H23" i="7" l="1"/>
  <c r="A24" i="7" s="1"/>
  <c r="B24" i="7" s="1"/>
  <c r="D24" i="7" l="1"/>
  <c r="C24" i="7" l="1"/>
  <c r="G24" i="7" l="1"/>
  <c r="F24" i="7"/>
  <c r="H24" i="7" l="1"/>
  <c r="A25" i="7" s="1"/>
  <c r="B25" i="7" s="1"/>
  <c r="D25" i="7" l="1"/>
  <c r="C25" i="7" s="1"/>
  <c r="F25" i="7" s="1"/>
  <c r="G25" i="7" l="1"/>
  <c r="H25" i="7" s="1"/>
  <c r="A26" i="7" s="1"/>
  <c r="B26" i="7" l="1"/>
  <c r="D26" i="7" l="1"/>
  <c r="C26" i="7" s="1"/>
  <c r="F26" i="7" s="1"/>
  <c r="G26" i="7" l="1"/>
  <c r="H26" i="7" s="1"/>
  <c r="A27" i="7" s="1"/>
  <c r="B27" i="7" l="1"/>
  <c r="D27" i="7" l="1"/>
  <c r="C27" i="7" s="1"/>
  <c r="G27" i="7" s="1"/>
  <c r="F27" i="7" l="1"/>
  <c r="H27" i="7" s="1"/>
  <c r="A28" i="7" s="1"/>
  <c r="B28" i="7" l="1"/>
  <c r="D28" i="7" l="1"/>
  <c r="C28" i="7" s="1"/>
  <c r="G28" i="7" s="1"/>
  <c r="F28" i="7" l="1"/>
  <c r="H28" i="7" s="1"/>
  <c r="A29" i="7" s="1"/>
  <c r="B29" i="7" l="1"/>
  <c r="D29" i="7" l="1"/>
  <c r="C29" i="7" s="1"/>
  <c r="F29" i="7" s="1"/>
  <c r="G29" i="7" l="1"/>
  <c r="H29" i="7" s="1"/>
  <c r="A30" i="7" s="1"/>
  <c r="B30" i="7" l="1"/>
  <c r="D30" i="7" l="1"/>
  <c r="C30" i="7" s="1"/>
  <c r="F30" i="7" s="1"/>
  <c r="G30" i="7" l="1"/>
  <c r="H30" i="7" s="1"/>
  <c r="A31" i="7" s="1"/>
  <c r="B31" i="7" l="1"/>
  <c r="D31" i="7" l="1"/>
  <c r="C31" i="7" s="1"/>
  <c r="G31" i="7" s="1"/>
  <c r="F31" i="7" l="1"/>
  <c r="H31" i="7" s="1"/>
  <c r="A32" i="7" s="1"/>
  <c r="B32" i="7" l="1"/>
  <c r="D32" i="7" l="1"/>
  <c r="C32" i="7" s="1"/>
  <c r="G32" i="7" s="1"/>
  <c r="F32" i="7" l="1"/>
  <c r="H32" i="7" s="1"/>
  <c r="A33" i="7" s="1"/>
  <c r="B33" i="7" l="1"/>
  <c r="D33" i="7" l="1"/>
  <c r="C33" i="7" s="1"/>
  <c r="F33" i="7" s="1"/>
  <c r="G33" i="7" l="1"/>
  <c r="H33" i="7" s="1"/>
  <c r="A34" i="7" s="1"/>
  <c r="B34" i="7" l="1"/>
  <c r="D34" i="7" l="1"/>
  <c r="C34" i="7" s="1"/>
  <c r="F34" i="7" s="1"/>
  <c r="G34" i="7" l="1"/>
  <c r="H34" i="7" s="1"/>
  <c r="A35" i="7" s="1"/>
  <c r="B35" i="7" l="1"/>
  <c r="D35" i="7" l="1"/>
  <c r="C35" i="7" s="1"/>
  <c r="G35" i="7" s="1"/>
  <c r="F35" i="7" l="1"/>
  <c r="H35" i="7" s="1"/>
  <c r="A36" i="7" s="1"/>
  <c r="B36" i="7" l="1"/>
  <c r="D36" i="7" l="1"/>
  <c r="C36" i="7" s="1"/>
  <c r="F36" i="7" s="1"/>
  <c r="G36" i="7" l="1"/>
  <c r="H36" i="7" s="1"/>
  <c r="A37" i="7" s="1"/>
  <c r="B37" i="7" l="1"/>
  <c r="D37" i="7" l="1"/>
  <c r="C37" i="7" s="1"/>
  <c r="G37" i="7" s="1"/>
  <c r="F37" i="7" l="1"/>
  <c r="H37" i="7" s="1"/>
  <c r="A38" i="7" s="1"/>
  <c r="B38" i="7" l="1"/>
  <c r="D38" i="7" l="1"/>
  <c r="C38" i="7" s="1"/>
  <c r="G38" i="7" s="1"/>
  <c r="F38" i="7" l="1"/>
  <c r="H38" i="7" s="1"/>
  <c r="A39" i="7" s="1"/>
  <c r="B39" i="7" l="1"/>
  <c r="D39" i="7" l="1"/>
  <c r="C39" i="7" s="1"/>
  <c r="G39" i="7" s="1"/>
  <c r="F39" i="7" l="1"/>
  <c r="H39" i="7" s="1"/>
  <c r="A40" i="7" s="1"/>
  <c r="B40" i="7" l="1"/>
  <c r="D40" i="7" l="1"/>
  <c r="C40" i="7" s="1"/>
  <c r="F40" i="7" s="1"/>
  <c r="G40" i="7" l="1"/>
  <c r="H40" i="7" s="1"/>
  <c r="A41" i="7" s="1"/>
  <c r="B41" i="7" l="1"/>
  <c r="D41" i="7" l="1"/>
  <c r="C41" i="7" s="1"/>
  <c r="F41" i="7" s="1"/>
  <c r="G41" i="7" l="1"/>
  <c r="H41" i="7" s="1"/>
  <c r="A42" i="7" s="1"/>
  <c r="B42" i="7" l="1"/>
  <c r="D42" i="7" l="1"/>
  <c r="C42" i="7" s="1"/>
  <c r="F42" i="7" s="1"/>
  <c r="G42" i="7" l="1"/>
  <c r="H42" i="7" s="1"/>
  <c r="A43" i="7" s="1"/>
  <c r="B43" i="7" l="1"/>
  <c r="D43" i="7" l="1"/>
  <c r="C43" i="7" s="1"/>
  <c r="G43" i="7" s="1"/>
  <c r="F43" i="7" l="1"/>
  <c r="H43" i="7" s="1"/>
  <c r="A44" i="7" s="1"/>
  <c r="B44" i="7" l="1"/>
  <c r="D44" i="7" l="1"/>
  <c r="C44" i="7" s="1"/>
  <c r="F44" i="7" s="1"/>
  <c r="G44" i="7" l="1"/>
  <c r="H44" i="7" s="1"/>
  <c r="A45" i="7" s="1"/>
  <c r="B45" i="7" l="1"/>
  <c r="D45" i="7" l="1"/>
  <c r="C45" i="7" s="1"/>
  <c r="F45" i="7" s="1"/>
  <c r="G45" i="7" l="1"/>
  <c r="H45" i="7" s="1"/>
  <c r="A46" i="7" s="1"/>
  <c r="B46" i="7" l="1"/>
  <c r="D46" i="7" l="1"/>
  <c r="C46" i="7" s="1"/>
  <c r="F46" i="7" s="1"/>
  <c r="G46" i="7" l="1"/>
  <c r="H46" i="7" s="1"/>
  <c r="A47" i="7" s="1"/>
  <c r="B47" i="7" l="1"/>
  <c r="D47" i="7" l="1"/>
  <c r="C47" i="7" s="1"/>
  <c r="G47" i="7" s="1"/>
  <c r="F47" i="7" l="1"/>
  <c r="H47" i="7" s="1"/>
  <c r="A48" i="7" s="1"/>
  <c r="B48" i="7" l="1"/>
  <c r="D48" i="7" l="1"/>
  <c r="C48" i="7" s="1"/>
  <c r="G48" i="7" s="1"/>
  <c r="F48" i="7" l="1"/>
  <c r="H48" i="7" s="1"/>
  <c r="A49" i="7" s="1"/>
  <c r="B49" i="7" s="1"/>
  <c r="D49" i="7" l="1"/>
  <c r="C49" i="7" s="1"/>
  <c r="F49" i="7" s="1"/>
  <c r="G49" i="7" l="1"/>
  <c r="H49" i="7" s="1"/>
  <c r="A50" i="7" s="1"/>
  <c r="B50" i="7" l="1"/>
  <c r="D50" i="7" l="1"/>
  <c r="C50" i="7" s="1"/>
  <c r="G50" i="7" s="1"/>
  <c r="F50" i="7" l="1"/>
  <c r="H50" i="7" s="1"/>
  <c r="A51" i="7" s="1"/>
  <c r="B51" i="7" l="1"/>
  <c r="D51" i="7" l="1"/>
  <c r="C51" i="7" s="1"/>
  <c r="G51" i="7" s="1"/>
  <c r="F51" i="7" l="1"/>
  <c r="H51" i="7" s="1"/>
  <c r="A52" i="7" s="1"/>
  <c r="B52" i="7" l="1"/>
  <c r="D52" i="7" l="1"/>
  <c r="C52" i="7" s="1"/>
  <c r="G52" i="7" s="1"/>
  <c r="F52" i="7" l="1"/>
  <c r="H52" i="7" s="1"/>
  <c r="A53" i="7" s="1"/>
  <c r="B53" i="7" l="1"/>
  <c r="D53" i="7" l="1"/>
  <c r="C53" i="7" s="1"/>
  <c r="G53" i="7" s="1"/>
  <c r="F53" i="7" l="1"/>
  <c r="H53" i="7" s="1"/>
  <c r="A54" i="7" s="1"/>
  <c r="B54" i="7" l="1"/>
  <c r="D54" i="7" l="1"/>
  <c r="C54" i="7" s="1"/>
  <c r="F54" i="7" s="1"/>
  <c r="G54" i="7" l="1"/>
  <c r="H54" i="7" s="1"/>
  <c r="A55" i="7" s="1"/>
  <c r="B55" i="7" l="1"/>
  <c r="D55" i="7" l="1"/>
  <c r="C55" i="7" s="1"/>
  <c r="G55" i="7" s="1"/>
  <c r="F55" i="7" l="1"/>
  <c r="H55" i="7" s="1"/>
  <c r="A56" i="7" s="1"/>
  <c r="B56" i="7" l="1"/>
  <c r="D56" i="7" l="1"/>
  <c r="C56" i="7" s="1"/>
  <c r="F56" i="7" s="1"/>
  <c r="G56" i="7" l="1"/>
  <c r="H56" i="7" s="1"/>
  <c r="A57" i="7" s="1"/>
  <c r="B57" i="7" l="1"/>
  <c r="D57" i="7" l="1"/>
  <c r="C57" i="7" s="1"/>
  <c r="F57" i="7" s="1"/>
  <c r="G57" i="7" l="1"/>
  <c r="H57" i="7" s="1"/>
  <c r="A58" i="7" s="1"/>
  <c r="B58" i="7" l="1"/>
  <c r="D58" i="7" l="1"/>
  <c r="C58" i="7" s="1"/>
  <c r="F58" i="7" s="1"/>
  <c r="G58" i="7" l="1"/>
  <c r="H58" i="7" s="1"/>
  <c r="A59" i="7" s="1"/>
  <c r="B59" i="7" l="1"/>
  <c r="D59" i="7" l="1"/>
  <c r="C59" i="7" s="1"/>
  <c r="G59" i="7" s="1"/>
  <c r="F59" i="7" l="1"/>
  <c r="H59" i="7" s="1"/>
  <c r="A60" i="7" s="1"/>
  <c r="B60" i="7" l="1"/>
  <c r="D60" i="7" l="1"/>
  <c r="C60" i="7" s="1"/>
  <c r="G60" i="7" s="1"/>
  <c r="F60" i="7" l="1"/>
  <c r="H60" i="7" s="1"/>
  <c r="A61" i="7" s="1"/>
  <c r="B61" i="7" l="1"/>
  <c r="D61" i="7" l="1"/>
  <c r="C61" i="7" s="1"/>
  <c r="G61" i="7" s="1"/>
  <c r="F61" i="7" l="1"/>
  <c r="H61" i="7" s="1"/>
  <c r="A62" i="7" s="1"/>
  <c r="B62" i="7" l="1"/>
  <c r="D62" i="7" l="1"/>
  <c r="C62" i="7" s="1"/>
  <c r="G62" i="7" s="1"/>
  <c r="F62" i="7" l="1"/>
  <c r="H62" i="7" s="1"/>
  <c r="A63" i="7" s="1"/>
  <c r="B63" i="7" l="1"/>
  <c r="D63" i="7" l="1"/>
  <c r="C63" i="7" s="1"/>
  <c r="G63" i="7" s="1"/>
  <c r="F63" i="7" l="1"/>
  <c r="H63" i="7" s="1"/>
  <c r="A64" i="7" s="1"/>
  <c r="B64" i="7" l="1"/>
  <c r="D64" i="7" l="1"/>
  <c r="C64" i="7" s="1"/>
  <c r="G64" i="7" s="1"/>
  <c r="F64" i="7" l="1"/>
  <c r="H64" i="7" s="1"/>
  <c r="A65" i="7" s="1"/>
  <c r="B65" i="7" l="1"/>
  <c r="D65" i="7" l="1"/>
  <c r="C65" i="7" s="1"/>
  <c r="G65" i="7" s="1"/>
  <c r="F65" i="7" l="1"/>
  <c r="H65" i="7" s="1"/>
  <c r="A66" i="7" s="1"/>
  <c r="B66" i="7" l="1"/>
  <c r="D66" i="7" l="1"/>
  <c r="C66" i="7" s="1"/>
  <c r="F66" i="7" s="1"/>
  <c r="G66" i="7" l="1"/>
  <c r="H66" i="7" s="1"/>
  <c r="A67" i="7" s="1"/>
  <c r="B67" i="7" l="1"/>
  <c r="D67" i="7" l="1"/>
  <c r="C67" i="7" s="1"/>
  <c r="F67" i="7" s="1"/>
  <c r="G67" i="7" l="1"/>
  <c r="H67" i="7" s="1"/>
  <c r="A68" i="7" s="1"/>
  <c r="B68" i="7" l="1"/>
  <c r="D68" i="7" l="1"/>
  <c r="C68" i="7" s="1"/>
  <c r="F68" i="7" s="1"/>
  <c r="G68" i="7" l="1"/>
  <c r="H68" i="7" s="1"/>
  <c r="A69" i="7" s="1"/>
  <c r="B69" i="7" s="1"/>
  <c r="D69" i="7" l="1"/>
  <c r="C69" i="7" s="1"/>
  <c r="G69" i="7" s="1"/>
  <c r="F69" i="7" l="1"/>
  <c r="H69" i="7" s="1"/>
  <c r="A70" i="7" s="1"/>
  <c r="B70" i="7" l="1"/>
  <c r="D70" i="7" l="1"/>
  <c r="C70" i="7" s="1"/>
  <c r="F70" i="7" s="1"/>
  <c r="G70" i="7" l="1"/>
  <c r="H70" i="7" s="1"/>
  <c r="A71" i="7" s="1"/>
  <c r="B71" i="7" l="1"/>
  <c r="D71" i="7" l="1"/>
  <c r="C71" i="7" s="1"/>
  <c r="G71" i="7" s="1"/>
  <c r="F71" i="7" l="1"/>
  <c r="H71" i="7" s="1"/>
  <c r="A72" i="7" s="1"/>
  <c r="B72" i="7" l="1"/>
  <c r="D72" i="7" l="1"/>
  <c r="C72" i="7" s="1"/>
  <c r="F72" i="7" s="1"/>
  <c r="G72" i="7" l="1"/>
  <c r="H72" i="7" s="1"/>
  <c r="A73" i="7" s="1"/>
  <c r="B73" i="7" l="1"/>
  <c r="D73" i="7" l="1"/>
  <c r="C73" i="7" s="1"/>
  <c r="G73" i="7" s="1"/>
  <c r="F73" i="7" l="1"/>
  <c r="H73" i="7" s="1"/>
  <c r="A74" i="7" s="1"/>
  <c r="B74" i="7" l="1"/>
  <c r="D74" i="7" l="1"/>
  <c r="C74" i="7" s="1"/>
  <c r="F74" i="7" s="1"/>
  <c r="G74" i="7" l="1"/>
  <c r="H74" i="7" s="1"/>
  <c r="A75" i="7" s="1"/>
  <c r="B75" i="7" l="1"/>
  <c r="D75" i="7" l="1"/>
  <c r="C75" i="7" s="1"/>
  <c r="G75" i="7" s="1"/>
  <c r="F75" i="7" l="1"/>
  <c r="H75" i="7" s="1"/>
  <c r="A76" i="7" s="1"/>
  <c r="B76" i="7" l="1"/>
  <c r="D76" i="7" l="1"/>
  <c r="C76" i="7" s="1"/>
  <c r="G76" i="7" s="1"/>
  <c r="F76" i="7" l="1"/>
  <c r="H76" i="7" s="1"/>
  <c r="A77" i="7" s="1"/>
  <c r="B77" i="7" l="1"/>
  <c r="D77" i="7" l="1"/>
  <c r="C77" i="7" s="1"/>
  <c r="F77" i="7" s="1"/>
  <c r="G77" i="7" l="1"/>
  <c r="H77" i="7" s="1"/>
  <c r="A78" i="7" s="1"/>
  <c r="B78" i="7" l="1"/>
  <c r="D78" i="7" l="1"/>
  <c r="C78" i="7" s="1"/>
  <c r="F78" i="7" s="1"/>
  <c r="G78" i="7" l="1"/>
  <c r="H78" i="7" s="1"/>
  <c r="A79" i="7" s="1"/>
  <c r="B79" i="7" l="1"/>
  <c r="D79" i="7" l="1"/>
  <c r="C79" i="7" s="1"/>
  <c r="G79" i="7" s="1"/>
  <c r="F79" i="7" l="1"/>
  <c r="H79" i="7" s="1"/>
  <c r="A80" i="7" s="1"/>
  <c r="B80" i="7" l="1"/>
  <c r="D80" i="7" l="1"/>
  <c r="C80" i="7" s="1"/>
  <c r="F80" i="7" s="1"/>
  <c r="G80" i="7" l="1"/>
  <c r="H80" i="7" s="1"/>
  <c r="A81" i="7" s="1"/>
  <c r="B81" i="7" l="1"/>
  <c r="D81" i="7" l="1"/>
  <c r="C81" i="7" s="1"/>
  <c r="G81" i="7" s="1"/>
  <c r="F81" i="7" l="1"/>
  <c r="H81" i="7" s="1"/>
  <c r="A82" i="7" s="1"/>
  <c r="B82" i="7" l="1"/>
  <c r="D82" i="7" l="1"/>
  <c r="C82" i="7" s="1"/>
  <c r="G82" i="7" s="1"/>
  <c r="F82" i="7" l="1"/>
  <c r="H82" i="7" s="1"/>
  <c r="A83" i="7" s="1"/>
  <c r="B83" i="7" l="1"/>
  <c r="D83" i="7" l="1"/>
  <c r="C83" i="7" s="1"/>
  <c r="F83" i="7" s="1"/>
  <c r="G83" i="7" l="1"/>
  <c r="H83" i="7" s="1"/>
  <c r="A84" i="7" s="1"/>
  <c r="B84" i="7" l="1"/>
  <c r="D84" i="7" l="1"/>
  <c r="C84" i="7" s="1"/>
  <c r="G84" i="7" s="1"/>
  <c r="F84" i="7" l="1"/>
  <c r="H84" i="7" s="1"/>
  <c r="A85" i="7" s="1"/>
  <c r="B85" i="7" l="1"/>
  <c r="D85" i="7" l="1"/>
  <c r="C85" i="7" s="1"/>
  <c r="G85" i="7" s="1"/>
  <c r="F85" i="7" l="1"/>
  <c r="H85" i="7" s="1"/>
  <c r="A86" i="7" s="1"/>
  <c r="B86" i="7" l="1"/>
  <c r="D86" i="7" l="1"/>
  <c r="C86" i="7" s="1"/>
  <c r="F86" i="7" s="1"/>
  <c r="G86" i="7" l="1"/>
  <c r="H86" i="7" s="1"/>
  <c r="A87" i="7" s="1"/>
  <c r="B87" i="7" l="1"/>
  <c r="D87" i="7" l="1"/>
  <c r="C87" i="7" s="1"/>
  <c r="G87" i="7" s="1"/>
  <c r="F87" i="7" l="1"/>
  <c r="H87" i="7" s="1"/>
  <c r="A88" i="7" s="1"/>
  <c r="B88" i="7" l="1"/>
  <c r="D88" i="7" l="1"/>
  <c r="C88" i="7" s="1"/>
  <c r="F88" i="7" s="1"/>
  <c r="G88" i="7" l="1"/>
  <c r="H88" i="7" s="1"/>
  <c r="A89" i="7" s="1"/>
  <c r="B89" i="7" l="1"/>
  <c r="D89" i="7" l="1"/>
  <c r="C89" i="7" s="1"/>
  <c r="G89" i="7" s="1"/>
  <c r="F89" i="7" l="1"/>
  <c r="H89" i="7" s="1"/>
  <c r="A90" i="7" s="1"/>
  <c r="B90" i="7" l="1"/>
  <c r="D90" i="7" l="1"/>
  <c r="C90" i="7" s="1"/>
  <c r="G90" i="7" s="1"/>
  <c r="F90" i="7" l="1"/>
  <c r="H90" i="7" s="1"/>
  <c r="A91" i="7" s="1"/>
  <c r="B91" i="7" l="1"/>
  <c r="D91" i="7" l="1"/>
  <c r="C91" i="7" s="1"/>
  <c r="F91" i="7" s="1"/>
  <c r="G91" i="7" l="1"/>
  <c r="H91" i="7" s="1"/>
  <c r="A92" i="7" s="1"/>
  <c r="B92" i="7" l="1"/>
  <c r="D92" i="7" l="1"/>
  <c r="C92" i="7" s="1"/>
  <c r="G92" i="7" s="1"/>
  <c r="F92" i="7" l="1"/>
  <c r="H92" i="7" s="1"/>
  <c r="A93" i="7" s="1"/>
  <c r="B93" i="7" l="1"/>
  <c r="D93" i="7" l="1"/>
  <c r="C93" i="7" s="1"/>
  <c r="G93" i="7" s="1"/>
  <c r="F93" i="7" l="1"/>
  <c r="H93" i="7" s="1"/>
  <c r="A94" i="7" s="1"/>
  <c r="B94" i="7" l="1"/>
  <c r="D94" i="7" l="1"/>
  <c r="C94" i="7" s="1"/>
  <c r="F94" i="7" s="1"/>
  <c r="G94" i="7" l="1"/>
  <c r="H94" i="7" s="1"/>
  <c r="A95" i="7" s="1"/>
  <c r="B95" i="7" l="1"/>
  <c r="D95" i="7" l="1"/>
  <c r="C95" i="7" s="1"/>
  <c r="G95" i="7" s="1"/>
  <c r="F95" i="7" l="1"/>
  <c r="H95" i="7" s="1"/>
  <c r="A96" i="7" s="1"/>
  <c r="B96" i="7" l="1"/>
  <c r="D96" i="7" l="1"/>
  <c r="C96" i="7" s="1"/>
  <c r="F96" i="7" s="1"/>
  <c r="G96" i="7" l="1"/>
  <c r="H96" i="7" s="1"/>
  <c r="A97" i="7" s="1"/>
  <c r="B97" i="7" l="1"/>
  <c r="D97" i="7" l="1"/>
  <c r="C97" i="7" s="1"/>
  <c r="G97" i="7" s="1"/>
  <c r="F97" i="7" l="1"/>
  <c r="H97" i="7" s="1"/>
  <c r="A98" i="7" s="1"/>
  <c r="B98" i="7" l="1"/>
  <c r="D98" i="7" l="1"/>
  <c r="C98" i="7" s="1"/>
  <c r="F98" i="7" s="1"/>
  <c r="G98" i="7" l="1"/>
  <c r="H98" i="7" s="1"/>
  <c r="A99" i="7" s="1"/>
  <c r="B99" i="7" l="1"/>
  <c r="D99" i="7" l="1"/>
  <c r="C99" i="7" s="1"/>
  <c r="F99" i="7" s="1"/>
  <c r="G99" i="7" l="1"/>
  <c r="H99" i="7" s="1"/>
  <c r="A100" i="7" s="1"/>
  <c r="B100" i="7" l="1"/>
  <c r="D100" i="7" l="1"/>
  <c r="C100" i="7" s="1"/>
  <c r="G100" i="7" s="1"/>
  <c r="F100" i="7" l="1"/>
  <c r="H100" i="7" s="1"/>
  <c r="A101" i="7" s="1"/>
  <c r="B101" i="7" l="1"/>
  <c r="D101" i="7" l="1"/>
  <c r="C101" i="7" s="1"/>
  <c r="G101" i="7" s="1"/>
  <c r="F101" i="7" l="1"/>
  <c r="H101" i="7" s="1"/>
  <c r="A102" i="7" s="1"/>
  <c r="B102" i="7" l="1"/>
  <c r="D102" i="7" l="1"/>
  <c r="C102" i="7" s="1"/>
  <c r="F102" i="7" s="1"/>
  <c r="G102" i="7" l="1"/>
  <c r="H102" i="7" s="1"/>
  <c r="A103" i="7" s="1"/>
  <c r="B103" i="7" s="1"/>
  <c r="D103" i="7" l="1"/>
  <c r="C103" i="7" s="1"/>
  <c r="G103" i="7" s="1"/>
  <c r="F103" i="7" l="1"/>
  <c r="H103" i="7" s="1"/>
  <c r="A104" i="7" s="1"/>
  <c r="B104" i="7" l="1"/>
  <c r="D104" i="7" l="1"/>
  <c r="C104" i="7" s="1"/>
  <c r="F104" i="7" s="1"/>
  <c r="G104" i="7" l="1"/>
  <c r="H104" i="7" s="1"/>
  <c r="A105" i="7" s="1"/>
  <c r="B105" i="7" l="1"/>
  <c r="D105" i="7" l="1"/>
  <c r="C105" i="7" s="1"/>
  <c r="G105" i="7" s="1"/>
  <c r="F105" i="7" l="1"/>
  <c r="H105" i="7" s="1"/>
  <c r="A106" i="7" s="1"/>
  <c r="B106" i="7" l="1"/>
  <c r="D106" i="7" l="1"/>
  <c r="C106" i="7" s="1"/>
  <c r="F106" i="7" s="1"/>
  <c r="G106" i="7" l="1"/>
  <c r="H106" i="7" s="1"/>
  <c r="A107" i="7" s="1"/>
  <c r="B107" i="7" l="1"/>
  <c r="D107" i="7" l="1"/>
  <c r="C107" i="7" s="1"/>
  <c r="G107" i="7" s="1"/>
  <c r="F107" i="7" l="1"/>
  <c r="H107" i="7" s="1"/>
  <c r="A108" i="7" s="1"/>
  <c r="B108" i="7" l="1"/>
  <c r="D108" i="7" l="1"/>
  <c r="C108" i="7" s="1"/>
  <c r="G108" i="7" s="1"/>
  <c r="F108" i="7" l="1"/>
  <c r="H108" i="7" s="1"/>
  <c r="A109" i="7" s="1"/>
  <c r="B109" i="7" l="1"/>
  <c r="D109" i="7" l="1"/>
  <c r="C109" i="7" s="1"/>
  <c r="G109" i="7" s="1"/>
  <c r="F109" i="7" l="1"/>
  <c r="H109" i="7" s="1"/>
  <c r="A110" i="7" s="1"/>
  <c r="B110" i="7" l="1"/>
  <c r="D110" i="7" l="1"/>
  <c r="C110" i="7" s="1"/>
  <c r="F110" i="7" s="1"/>
  <c r="G110" i="7" l="1"/>
  <c r="H110" i="7" s="1"/>
  <c r="A111" i="7" s="1"/>
  <c r="B111" i="7" l="1"/>
  <c r="D111" i="7" l="1"/>
  <c r="C111" i="7" s="1"/>
  <c r="G111" i="7" s="1"/>
  <c r="F111" i="7" l="1"/>
  <c r="H111" i="7" s="1"/>
  <c r="A112" i="7" s="1"/>
  <c r="B112" i="7" l="1"/>
  <c r="D112" i="7" l="1"/>
  <c r="C112" i="7" s="1"/>
  <c r="G112" i="7" s="1"/>
  <c r="F112" i="7" l="1"/>
  <c r="H112" i="7" s="1"/>
  <c r="A113" i="7" s="1"/>
  <c r="B113" i="7" l="1"/>
  <c r="D113" i="7" l="1"/>
  <c r="C113" i="7" s="1"/>
  <c r="F113" i="7" s="1"/>
  <c r="G113" i="7" l="1"/>
  <c r="H113" i="7" s="1"/>
  <c r="A114" i="7" s="1"/>
  <c r="B114" i="7" l="1"/>
  <c r="D114" i="7" l="1"/>
  <c r="C114" i="7" s="1"/>
  <c r="G114" i="7" s="1"/>
  <c r="F114" i="7" l="1"/>
  <c r="H114" i="7" s="1"/>
  <c r="A115" i="7" s="1"/>
  <c r="B115" i="7" l="1"/>
  <c r="D115" i="7" l="1"/>
  <c r="C115" i="7" s="1"/>
  <c r="G115" i="7" s="1"/>
  <c r="F115" i="7" l="1"/>
  <c r="H115" i="7" s="1"/>
  <c r="A116" i="7" s="1"/>
  <c r="B116" i="7" l="1"/>
  <c r="D116" i="7" l="1"/>
  <c r="C116" i="7" s="1"/>
  <c r="F116" i="7" s="1"/>
  <c r="G116" i="7" l="1"/>
  <c r="H116" i="7" s="1"/>
  <c r="A117" i="7" s="1"/>
  <c r="B117" i="7" l="1"/>
  <c r="D117" i="7" l="1"/>
  <c r="C117" i="7" s="1"/>
  <c r="G117" i="7" s="1"/>
  <c r="F117" i="7" l="1"/>
  <c r="H117" i="7" s="1"/>
  <c r="A118" i="7" s="1"/>
  <c r="B118" i="7" l="1"/>
  <c r="D118" i="7" l="1"/>
  <c r="C118" i="7" s="1"/>
  <c r="G118" i="7" s="1"/>
  <c r="F118" i="7" l="1"/>
  <c r="H118" i="7" s="1"/>
  <c r="A119" i="7" s="1"/>
  <c r="B119" i="7" l="1"/>
  <c r="D119" i="7" l="1"/>
  <c r="C119" i="7" s="1"/>
  <c r="G119" i="7" s="1"/>
  <c r="F119" i="7" l="1"/>
  <c r="H119" i="7" s="1"/>
  <c r="A120" i="7" s="1"/>
  <c r="B120" i="7" l="1"/>
  <c r="D120" i="7" l="1"/>
  <c r="C120" i="7" s="1"/>
  <c r="G120" i="7" s="1"/>
  <c r="F120" i="7" l="1"/>
  <c r="H120" i="7" s="1"/>
  <c r="A121" i="7" s="1"/>
  <c r="B121" i="7" s="1"/>
  <c r="D121" i="7" l="1"/>
  <c r="C121" i="7" s="1"/>
  <c r="F121" i="7" s="1"/>
  <c r="G121" i="7" l="1"/>
  <c r="H121" i="7" s="1"/>
  <c r="A122" i="7" s="1"/>
  <c r="B122" i="7" l="1"/>
  <c r="D122" i="7" l="1"/>
  <c r="C122" i="7" s="1"/>
  <c r="G122" i="7" s="1"/>
  <c r="F122" i="7" l="1"/>
  <c r="H122" i="7" s="1"/>
  <c r="A123" i="7" s="1"/>
  <c r="B123" i="7" l="1"/>
  <c r="D123" i="7" l="1"/>
  <c r="C123" i="7" s="1"/>
  <c r="G123" i="7" s="1"/>
  <c r="F123" i="7" l="1"/>
  <c r="H123" i="7" s="1"/>
  <c r="A124" i="7" s="1"/>
  <c r="B124" i="7" l="1"/>
  <c r="D124" i="7" l="1"/>
  <c r="C124" i="7" s="1"/>
  <c r="F124" i="7" s="1"/>
  <c r="G124" i="7" l="1"/>
  <c r="H124" i="7" s="1"/>
  <c r="A125" i="7" s="1"/>
  <c r="B125" i="7" l="1"/>
  <c r="D125" i="7" l="1"/>
  <c r="C125" i="7" s="1"/>
  <c r="G125" i="7" s="1"/>
  <c r="F125" i="7" l="1"/>
  <c r="H125" i="7" s="1"/>
  <c r="A126" i="7" s="1"/>
  <c r="B126" i="7" l="1"/>
  <c r="D126" i="7" l="1"/>
  <c r="C126" i="7" s="1"/>
  <c r="F126" i="7" s="1"/>
  <c r="G126" i="7" l="1"/>
  <c r="H126" i="7" s="1"/>
  <c r="A127" i="7" s="1"/>
  <c r="B127" i="7" l="1"/>
  <c r="D127" i="7" l="1"/>
  <c r="C127" i="7" s="1"/>
  <c r="G127" i="7" s="1"/>
  <c r="F127" i="7" l="1"/>
  <c r="H127" i="7" s="1"/>
  <c r="A128" i="7" s="1"/>
  <c r="B128" i="7" l="1"/>
  <c r="D128" i="7" l="1"/>
  <c r="C128" i="7" s="1"/>
  <c r="G128" i="7" s="1"/>
  <c r="F128" i="7" l="1"/>
  <c r="H128" i="7" s="1"/>
  <c r="A129" i="7" s="1"/>
  <c r="B129" i="7" l="1"/>
  <c r="D129" i="7" l="1"/>
  <c r="C129" i="7" s="1"/>
  <c r="F129" i="7" s="1"/>
  <c r="G129" i="7" l="1"/>
  <c r="H129" i="7" s="1"/>
  <c r="A130" i="7" s="1"/>
  <c r="B130" i="7" l="1"/>
  <c r="D130" i="7" l="1"/>
  <c r="C130" i="7" s="1"/>
  <c r="G130" i="7" s="1"/>
  <c r="F130" i="7" l="1"/>
  <c r="H130" i="7" s="1"/>
  <c r="A131" i="7" s="1"/>
  <c r="B131" i="7" l="1"/>
  <c r="D131" i="7" l="1"/>
  <c r="C131" i="7" s="1"/>
  <c r="G131" i="7" s="1"/>
  <c r="F131" i="7" l="1"/>
  <c r="H131" i="7" s="1"/>
  <c r="A132" i="7" s="1"/>
  <c r="B132" i="7" l="1"/>
  <c r="D132" i="7" l="1"/>
  <c r="C132" i="7" s="1"/>
  <c r="F132" i="7" s="1"/>
  <c r="G132" i="7" l="1"/>
  <c r="H132" i="7" s="1"/>
  <c r="A133" i="7" s="1"/>
  <c r="B133" i="7" l="1"/>
  <c r="D133" i="7" l="1"/>
  <c r="C133" i="7" s="1"/>
  <c r="G133" i="7" s="1"/>
  <c r="F133" i="7" l="1"/>
  <c r="H133" i="7" s="1"/>
  <c r="A134" i="7" s="1"/>
  <c r="B134" i="7" l="1"/>
  <c r="D134" i="7" l="1"/>
  <c r="C134" i="7" s="1"/>
  <c r="F134" i="7" s="1"/>
  <c r="G134" i="7" l="1"/>
  <c r="H134" i="7" s="1"/>
  <c r="A135" i="7" s="1"/>
  <c r="B135" i="7" l="1"/>
  <c r="D135" i="7" l="1"/>
  <c r="C135" i="7" s="1"/>
  <c r="F135" i="7" s="1"/>
  <c r="G135" i="7" l="1"/>
  <c r="H135" i="7" s="1"/>
  <c r="A136" i="7" s="1"/>
  <c r="B136" i="7" l="1"/>
  <c r="D136" i="7" l="1"/>
  <c r="C136" i="7" s="1"/>
  <c r="G136" i="7" s="1"/>
  <c r="F136" i="7" l="1"/>
  <c r="H136" i="7" s="1"/>
  <c r="A137" i="7" s="1"/>
  <c r="B137" i="7" l="1"/>
  <c r="D137" i="7" l="1"/>
  <c r="C137" i="7" s="1"/>
  <c r="G137" i="7" s="1"/>
  <c r="F137" i="7" l="1"/>
  <c r="H137" i="7" s="1"/>
  <c r="A138" i="7" s="1"/>
  <c r="B138" i="7" l="1"/>
  <c r="D138" i="7" l="1"/>
  <c r="C138" i="7" s="1"/>
  <c r="F138" i="7" s="1"/>
  <c r="G138" i="7" l="1"/>
  <c r="H138" i="7" s="1"/>
  <c r="A139" i="7" s="1"/>
  <c r="B139" i="7" l="1"/>
  <c r="D139" i="7" l="1"/>
  <c r="C139" i="7" s="1"/>
  <c r="G139" i="7" s="1"/>
  <c r="F139" i="7" l="1"/>
  <c r="H139" i="7" s="1"/>
  <c r="A140" i="7" s="1"/>
  <c r="B140" i="7" l="1"/>
  <c r="D140" i="7" l="1"/>
  <c r="C140" i="7" s="1"/>
  <c r="F140" i="7" s="1"/>
  <c r="G140" i="7" l="1"/>
  <c r="H140" i="7" s="1"/>
  <c r="A141" i="7" s="1"/>
  <c r="B141" i="7" l="1"/>
  <c r="D141" i="7" l="1"/>
  <c r="C141" i="7" s="1"/>
  <c r="G141" i="7" s="1"/>
  <c r="F141" i="7" l="1"/>
  <c r="H141" i="7" s="1"/>
  <c r="A142" i="7" s="1"/>
  <c r="B142" i="7" l="1"/>
  <c r="D142" i="7" l="1"/>
  <c r="C142" i="7" s="1"/>
  <c r="G142" i="7" s="1"/>
  <c r="F142" i="7" l="1"/>
  <c r="H142" i="7" s="1"/>
  <c r="A143" i="7" s="1"/>
  <c r="B143" i="7" s="1"/>
  <c r="D143" i="7" l="1"/>
  <c r="C143" i="7" s="1"/>
  <c r="F143" i="7" s="1"/>
  <c r="G143" i="7" l="1"/>
  <c r="H143" i="7" s="1"/>
  <c r="A144" i="7" s="1"/>
  <c r="B144" i="7" l="1"/>
  <c r="D144" i="7" l="1"/>
  <c r="C144" i="7" s="1"/>
  <c r="G144" i="7" s="1"/>
  <c r="F144" i="7" l="1"/>
  <c r="H144" i="7" s="1"/>
  <c r="A145" i="7" s="1"/>
  <c r="B145" i="7" l="1"/>
  <c r="D145" i="7" l="1"/>
  <c r="C145" i="7" s="1"/>
  <c r="F145" i="7" s="1"/>
  <c r="G145" i="7" l="1"/>
  <c r="H145" i="7" s="1"/>
  <c r="A146" i="7" s="1"/>
  <c r="B146" i="7" l="1"/>
  <c r="D146" i="7" l="1"/>
  <c r="C146" i="7" s="1"/>
  <c r="G146" i="7" s="1"/>
  <c r="F146" i="7" l="1"/>
  <c r="H146" i="7" s="1"/>
  <c r="A147" i="7" s="1"/>
  <c r="B147" i="7" l="1"/>
  <c r="D147" i="7" l="1"/>
  <c r="C147" i="7" s="1"/>
  <c r="F147" i="7" s="1"/>
  <c r="G147" i="7" l="1"/>
  <c r="H147" i="7" s="1"/>
  <c r="A148" i="7" s="1"/>
  <c r="B148" i="7" l="1"/>
  <c r="D148" i="7" l="1"/>
  <c r="C148" i="7" s="1"/>
  <c r="F148" i="7" s="1"/>
  <c r="G148" i="7" l="1"/>
  <c r="H148" i="7" s="1"/>
  <c r="A149" i="7" s="1"/>
  <c r="B149" i="7" l="1"/>
  <c r="D149" i="7" l="1"/>
  <c r="C149" i="7" s="1"/>
  <c r="G149" i="7" s="1"/>
  <c r="F149" i="7" l="1"/>
  <c r="H149" i="7" s="1"/>
  <c r="A150" i="7" s="1"/>
  <c r="B150" i="7" l="1"/>
  <c r="D150" i="7" l="1"/>
  <c r="C150" i="7" s="1"/>
  <c r="G150" i="7" s="1"/>
  <c r="F150" i="7" l="1"/>
  <c r="H150" i="7" s="1"/>
  <c r="A151" i="7" s="1"/>
  <c r="B151" i="7" l="1"/>
  <c r="D151" i="7" l="1"/>
  <c r="C151" i="7" s="1"/>
  <c r="F151" i="7" s="1"/>
  <c r="G151" i="7" l="1"/>
  <c r="H151" i="7" s="1"/>
  <c r="A152" i="7" s="1"/>
  <c r="B152" i="7" l="1"/>
  <c r="D152" i="7" l="1"/>
  <c r="C152" i="7" s="1"/>
  <c r="G152" i="7" s="1"/>
  <c r="F152" i="7" l="1"/>
  <c r="H152" i="7" s="1"/>
  <c r="A153" i="7" s="1"/>
  <c r="B153" i="7" l="1"/>
  <c r="D153" i="7" l="1"/>
  <c r="C153" i="7" s="1"/>
  <c r="G153" i="7" s="1"/>
  <c r="F153" i="7" l="1"/>
  <c r="H153" i="7" s="1"/>
  <c r="A154" i="7" s="1"/>
  <c r="B154" i="7" l="1"/>
  <c r="D154" i="7" l="1"/>
  <c r="C154" i="7" s="1"/>
  <c r="F154" i="7" s="1"/>
  <c r="G154" i="7" l="1"/>
  <c r="H154" i="7" s="1"/>
  <c r="A155" i="7" s="1"/>
  <c r="B155" i="7" l="1"/>
  <c r="D155" i="7" l="1"/>
  <c r="C155" i="7" s="1"/>
  <c r="G155" i="7" s="1"/>
  <c r="F155" i="7" l="1"/>
  <c r="H155" i="7" s="1"/>
  <c r="A156" i="7" s="1"/>
  <c r="B156" i="7" l="1"/>
  <c r="D156" i="7" l="1"/>
  <c r="C156" i="7" s="1"/>
  <c r="F156" i="7" s="1"/>
  <c r="G156" i="7" l="1"/>
  <c r="H156" i="7" s="1"/>
  <c r="A157" i="7" s="1"/>
  <c r="B157" i="7" l="1"/>
  <c r="D157" i="7" l="1"/>
  <c r="C157" i="7" s="1"/>
  <c r="G157" i="7" s="1"/>
  <c r="F157" i="7" l="1"/>
  <c r="H157" i="7" s="1"/>
  <c r="A158" i="7" s="1"/>
  <c r="B158" i="7" l="1"/>
  <c r="D158" i="7" l="1"/>
  <c r="C158" i="7" s="1"/>
  <c r="G158" i="7" s="1"/>
  <c r="F158" i="7" l="1"/>
  <c r="H158" i="7" s="1"/>
  <c r="A159" i="7" s="1"/>
  <c r="B159" i="7" s="1"/>
  <c r="D159" i="7" l="1"/>
  <c r="C159" i="7" s="1"/>
  <c r="G159" i="7" s="1"/>
  <c r="F159" i="7" l="1"/>
  <c r="H159" i="7" s="1"/>
  <c r="A160" i="7" s="1"/>
  <c r="B160" i="7" l="1"/>
  <c r="D160" i="7" l="1"/>
  <c r="C160" i="7" s="1"/>
  <c r="F160" i="7" s="1"/>
  <c r="G160" i="7" l="1"/>
  <c r="H160" i="7" s="1"/>
  <c r="A161" i="7" s="1"/>
  <c r="B161" i="7" l="1"/>
  <c r="D161" i="7" l="1"/>
  <c r="C161" i="7" s="1"/>
  <c r="G161" i="7" s="1"/>
  <c r="F161" i="7" l="1"/>
  <c r="H161" i="7" s="1"/>
  <c r="A162" i="7" s="1"/>
  <c r="B162" i="7" l="1"/>
  <c r="D162" i="7" l="1"/>
  <c r="C162" i="7" s="1"/>
  <c r="F162" i="7" s="1"/>
  <c r="G162" i="7" l="1"/>
  <c r="H162" i="7" s="1"/>
  <c r="A163" i="7" s="1"/>
  <c r="B163" i="7" l="1"/>
  <c r="D163" i="7" l="1"/>
  <c r="C163" i="7" s="1"/>
  <c r="F163" i="7" s="1"/>
  <c r="G163" i="7" l="1"/>
  <c r="H163" i="7" s="1"/>
  <c r="A164" i="7" s="1"/>
  <c r="B164" i="7" l="1"/>
  <c r="D164" i="7" l="1"/>
  <c r="C164" i="7" s="1"/>
  <c r="G164" i="7" s="1"/>
  <c r="F164" i="7" l="1"/>
  <c r="H164" i="7" s="1"/>
  <c r="A165" i="7" s="1"/>
  <c r="B165" i="7" l="1"/>
  <c r="D165" i="7" l="1"/>
  <c r="C165" i="7" s="1"/>
  <c r="F165" i="7" s="1"/>
  <c r="G165" i="7" l="1"/>
  <c r="H165" i="7" s="1"/>
  <c r="A166" i="7" s="1"/>
  <c r="B166" i="7" l="1"/>
  <c r="D166" i="7" l="1"/>
  <c r="C166" i="7" s="1"/>
  <c r="F166" i="7" s="1"/>
  <c r="G166" i="7" l="1"/>
  <c r="H166" i="7" s="1"/>
  <c r="A167" i="7" s="1"/>
  <c r="B167" i="7" l="1"/>
  <c r="D167" i="7" l="1"/>
  <c r="C167" i="7" s="1"/>
  <c r="G167" i="7" s="1"/>
  <c r="F167" i="7" l="1"/>
  <c r="H167" i="7" s="1"/>
  <c r="A168" i="7" s="1"/>
  <c r="B168" i="7" l="1"/>
  <c r="D168" i="7" l="1"/>
  <c r="C168" i="7" s="1"/>
  <c r="F168" i="7" s="1"/>
  <c r="G168" i="7" l="1"/>
  <c r="H168" i="7" s="1"/>
  <c r="A169" i="7" s="1"/>
  <c r="B169" i="7" l="1"/>
  <c r="D169" i="7" l="1"/>
  <c r="C169" i="7" s="1"/>
  <c r="G169" i="7" s="1"/>
  <c r="F169" i="7" l="1"/>
  <c r="H169" i="7" s="1"/>
  <c r="A170" i="7" s="1"/>
  <c r="B170" i="7" l="1"/>
  <c r="D170" i="7" l="1"/>
  <c r="C170" i="7" s="1"/>
  <c r="F170" i="7" s="1"/>
  <c r="G170" i="7" l="1"/>
  <c r="H170" i="7" s="1"/>
  <c r="A171" i="7" s="1"/>
  <c r="B171" i="7" l="1"/>
  <c r="D171" i="7" l="1"/>
  <c r="C171" i="7" s="1"/>
  <c r="F171" i="7" s="1"/>
  <c r="G171" i="7" l="1"/>
  <c r="H171" i="7" s="1"/>
  <c r="A172" i="7" s="1"/>
  <c r="B172" i="7" l="1"/>
  <c r="D172" i="7" l="1"/>
  <c r="C172" i="7" s="1"/>
  <c r="G172" i="7" s="1"/>
  <c r="F172" i="7" l="1"/>
  <c r="H172" i="7" s="1"/>
  <c r="A173" i="7" s="1"/>
  <c r="B173" i="7" l="1"/>
  <c r="D173" i="7" l="1"/>
  <c r="C173" i="7" s="1"/>
  <c r="G173" i="7" s="1"/>
  <c r="F173" i="7" l="1"/>
  <c r="H173" i="7" s="1"/>
  <c r="A174" i="7" s="1"/>
  <c r="B174" i="7" l="1"/>
  <c r="D174" i="7" l="1"/>
  <c r="C174" i="7" s="1"/>
  <c r="G174" i="7" s="1"/>
  <c r="F174" i="7" l="1"/>
  <c r="H174" i="7" s="1"/>
  <c r="A175" i="7" s="1"/>
  <c r="B175" i="7" l="1"/>
  <c r="D175" i="7" l="1"/>
  <c r="C175" i="7" s="1"/>
  <c r="F175" i="7" s="1"/>
  <c r="G175" i="7" l="1"/>
  <c r="H175" i="7" s="1"/>
  <c r="A176" i="7" s="1"/>
  <c r="B176" i="7" l="1"/>
  <c r="D176" i="7" l="1"/>
  <c r="C176" i="7" s="1"/>
  <c r="F176" i="7" s="1"/>
  <c r="G176" i="7" l="1"/>
  <c r="H176" i="7" s="1"/>
  <c r="A177" i="7" s="1"/>
  <c r="B177" i="7" l="1"/>
  <c r="D177" i="7" l="1"/>
  <c r="C177" i="7" s="1"/>
  <c r="G177" i="7" s="1"/>
  <c r="F177" i="7" l="1"/>
  <c r="H177" i="7" s="1"/>
  <c r="A178" i="7" s="1"/>
  <c r="B178" i="7" l="1"/>
  <c r="D178" i="7" l="1"/>
  <c r="C178" i="7" s="1"/>
  <c r="G178" i="7" s="1"/>
  <c r="F178" i="7" l="1"/>
  <c r="H178" i="7" s="1"/>
  <c r="A179" i="7" s="1"/>
  <c r="B179" i="7" l="1"/>
  <c r="D179" i="7" l="1"/>
  <c r="C179" i="7" s="1"/>
  <c r="F179" i="7" s="1"/>
  <c r="G179" i="7" l="1"/>
  <c r="H179" i="7" s="1"/>
  <c r="A180" i="7" s="1"/>
  <c r="B180" i="7" l="1"/>
  <c r="D180" i="7" l="1"/>
  <c r="C180" i="7" s="1"/>
  <c r="G180" i="7" s="1"/>
  <c r="F180" i="7" l="1"/>
  <c r="H180" i="7" s="1"/>
  <c r="A181" i="7" s="1"/>
  <c r="B181" i="7" l="1"/>
  <c r="D181" i="7" l="1"/>
  <c r="C181" i="7" s="1"/>
  <c r="G181" i="7" s="1"/>
  <c r="F181" i="7" l="1"/>
  <c r="H181" i="7" s="1"/>
  <c r="A182" i="7" s="1"/>
  <c r="B182" i="7" l="1"/>
  <c r="D182" i="7" l="1"/>
  <c r="C182" i="7" s="1"/>
  <c r="F182" i="7" s="1"/>
  <c r="G182" i="7" l="1"/>
  <c r="H182" i="7" s="1"/>
  <c r="A183" i="7" s="1"/>
  <c r="B183" i="7" l="1"/>
  <c r="D183" i="7" l="1"/>
  <c r="C183" i="7" s="1"/>
  <c r="G183" i="7" s="1"/>
  <c r="F183" i="7" l="1"/>
  <c r="H183" i="7" s="1"/>
  <c r="A184" i="7" s="1"/>
  <c r="B184" i="7" l="1"/>
  <c r="D184" i="7" l="1"/>
  <c r="C184" i="7" s="1"/>
  <c r="F184" i="7" s="1"/>
  <c r="G184" i="7" l="1"/>
  <c r="H184" i="7" s="1"/>
  <c r="A185" i="7" s="1"/>
  <c r="B185" i="7" l="1"/>
  <c r="D185" i="7" l="1"/>
  <c r="C185" i="7" s="1"/>
  <c r="G185" i="7" s="1"/>
  <c r="F185" i="7" l="1"/>
  <c r="H185" i="7" s="1"/>
  <c r="A186" i="7" s="1"/>
  <c r="B186" i="7" l="1"/>
  <c r="D186" i="7" l="1"/>
  <c r="C186" i="7" s="1"/>
  <c r="F186" i="7" s="1"/>
  <c r="G186" i="7" l="1"/>
  <c r="H186" i="7" s="1"/>
  <c r="A187" i="7" s="1"/>
  <c r="B187" i="7" l="1"/>
  <c r="D187" i="7" l="1"/>
  <c r="C187" i="7" s="1"/>
  <c r="G187" i="7" s="1"/>
  <c r="F187" i="7" l="1"/>
  <c r="H187" i="7" s="1"/>
  <c r="A188" i="7" s="1"/>
  <c r="B188" i="7" l="1"/>
  <c r="D188" i="7" l="1"/>
  <c r="C188" i="7" s="1"/>
  <c r="G188" i="7" s="1"/>
  <c r="F188" i="7" l="1"/>
  <c r="H188" i="7" s="1"/>
  <c r="A189" i="7" s="1"/>
  <c r="B189" i="7" l="1"/>
  <c r="D189" i="7" l="1"/>
  <c r="C189" i="7" s="1"/>
  <c r="F189" i="7" s="1"/>
  <c r="G189" i="7" l="1"/>
  <c r="H189" i="7" s="1"/>
  <c r="A190" i="7" s="1"/>
  <c r="B190" i="7" l="1"/>
  <c r="D190" i="7" l="1"/>
  <c r="C190" i="7" s="1"/>
  <c r="F190" i="7" s="1"/>
  <c r="G190" i="7" l="1"/>
  <c r="H190" i="7" s="1"/>
  <c r="A191" i="7" s="1"/>
  <c r="B191" i="7" l="1"/>
  <c r="D191" i="7" l="1"/>
  <c r="C191" i="7" s="1"/>
  <c r="G191" i="7" s="1"/>
  <c r="F191" i="7" l="1"/>
  <c r="H191" i="7" s="1"/>
  <c r="A192" i="7" s="1"/>
  <c r="B192" i="7" l="1"/>
  <c r="D192" i="7" l="1"/>
  <c r="C192" i="7" s="1"/>
  <c r="G192" i="7" s="1"/>
  <c r="F192" i="7" l="1"/>
  <c r="H192" i="7" s="1"/>
  <c r="A193" i="7" s="1"/>
  <c r="B193" i="7" l="1"/>
  <c r="D193" i="7" l="1"/>
  <c r="C193" i="7" s="1"/>
  <c r="G193" i="7" s="1"/>
  <c r="F193" i="7" l="1"/>
  <c r="H193" i="7" s="1"/>
  <c r="A194" i="7" s="1"/>
  <c r="B194" i="7" l="1"/>
  <c r="D194" i="7" l="1"/>
  <c r="C194" i="7" s="1"/>
  <c r="F194" i="7" s="1"/>
  <c r="G194" i="7" l="1"/>
  <c r="H194" i="7" s="1"/>
  <c r="A195" i="7" s="1"/>
  <c r="B195" i="7" l="1"/>
  <c r="D195" i="7" l="1"/>
  <c r="C195" i="7" s="1"/>
  <c r="G195" i="7" s="1"/>
  <c r="F195" i="7" l="1"/>
  <c r="H195" i="7" s="1"/>
  <c r="A196" i="7" s="1"/>
  <c r="B196" i="7" l="1"/>
  <c r="D196" i="7" l="1"/>
  <c r="C196" i="7" s="1"/>
  <c r="G196" i="7" s="1"/>
  <c r="F196" i="7" l="1"/>
  <c r="H196" i="7" s="1"/>
  <c r="A197" i="7" s="1"/>
  <c r="B197" i="7" l="1"/>
  <c r="D197" i="7" l="1"/>
  <c r="C197" i="7" s="1"/>
  <c r="F197" i="7" s="1"/>
  <c r="G197" i="7" l="1"/>
  <c r="H197" i="7" s="1"/>
  <c r="A198" i="7" s="1"/>
  <c r="B198" i="7" l="1"/>
  <c r="D198" i="7" l="1"/>
  <c r="C198" i="7" s="1"/>
  <c r="F198" i="7" s="1"/>
  <c r="G198" i="7" l="1"/>
  <c r="H198" i="7" s="1"/>
  <c r="A199" i="7" s="1"/>
  <c r="B199" i="7" l="1"/>
  <c r="D199" i="7" l="1"/>
  <c r="C199" i="7" s="1"/>
  <c r="G199" i="7" s="1"/>
  <c r="F199" i="7" l="1"/>
  <c r="H199" i="7" s="1"/>
  <c r="A200" i="7" s="1"/>
  <c r="B200" i="7" l="1"/>
  <c r="D200" i="7" l="1"/>
  <c r="C200" i="7" s="1"/>
  <c r="F200" i="7" s="1"/>
  <c r="G200" i="7" l="1"/>
  <c r="H200" i="7" s="1"/>
  <c r="A201" i="7" s="1"/>
  <c r="B201" i="7" l="1"/>
  <c r="D201" i="7" l="1"/>
  <c r="C201" i="7" s="1"/>
  <c r="G201" i="7" s="1"/>
  <c r="F201" i="7" l="1"/>
  <c r="H201" i="7" s="1"/>
  <c r="A202" i="7" s="1"/>
  <c r="B202" i="7" l="1"/>
  <c r="D202" i="7" l="1"/>
  <c r="C202" i="7" s="1"/>
  <c r="F202" i="7" s="1"/>
  <c r="G202" i="7" l="1"/>
  <c r="H202" i="7" s="1"/>
  <c r="A203" i="7" s="1"/>
  <c r="B203" i="7" l="1"/>
  <c r="D203" i="7" l="1"/>
  <c r="C203" i="7" s="1"/>
  <c r="G203" i="7" s="1"/>
  <c r="F203" i="7" l="1"/>
  <c r="H203" i="7" s="1"/>
  <c r="A204" i="7" s="1"/>
  <c r="B204" i="7" l="1"/>
  <c r="D204" i="7" l="1"/>
  <c r="C204" i="7" s="1"/>
  <c r="G204" i="7" s="1"/>
  <c r="F204" i="7" l="1"/>
  <c r="H204" i="7" s="1"/>
  <c r="A205" i="7" s="1"/>
  <c r="B205" i="7" l="1"/>
  <c r="D205" i="7" l="1"/>
  <c r="C205" i="7" s="1"/>
  <c r="F205" i="7" s="1"/>
  <c r="G205" i="7" l="1"/>
  <c r="H205" i="7" s="1"/>
  <c r="A206" i="7" s="1"/>
  <c r="B206" i="7" l="1"/>
  <c r="D206" i="7" l="1"/>
  <c r="C206" i="7" s="1"/>
  <c r="F206" i="7" s="1"/>
  <c r="G206" i="7" l="1"/>
  <c r="H206" i="7" s="1"/>
  <c r="A207" i="7" s="1"/>
  <c r="B207" i="7" l="1"/>
  <c r="D207" i="7" l="1"/>
  <c r="C207" i="7" s="1"/>
  <c r="F207" i="7" s="1"/>
  <c r="G207" i="7" l="1"/>
  <c r="H207" i="7" s="1"/>
  <c r="A208" i="7" s="1"/>
  <c r="B208" i="7" l="1"/>
  <c r="D208" i="7" l="1"/>
  <c r="C208" i="7" s="1"/>
  <c r="F208" i="7" s="1"/>
  <c r="G208" i="7" l="1"/>
  <c r="H208" i="7" s="1"/>
  <c r="A209" i="7" s="1"/>
  <c r="B209" i="7" l="1"/>
  <c r="D209" i="7" l="1"/>
  <c r="C209" i="7" s="1"/>
  <c r="F209" i="7" s="1"/>
  <c r="G209" i="7" l="1"/>
  <c r="H209" i="7" s="1"/>
  <c r="A210" i="7" s="1"/>
  <c r="B210" i="7" l="1"/>
  <c r="D210" i="7" l="1"/>
  <c r="C210" i="7" s="1"/>
  <c r="F210" i="7" s="1"/>
  <c r="G210" i="7" l="1"/>
  <c r="H210" i="7" s="1"/>
  <c r="A211" i="7" s="1"/>
  <c r="B211" i="7" l="1"/>
  <c r="D211" i="7" l="1"/>
  <c r="C211" i="7" s="1"/>
  <c r="G211" i="7" s="1"/>
  <c r="F211" i="7" l="1"/>
  <c r="H211" i="7" s="1"/>
  <c r="A212" i="7" s="1"/>
  <c r="B212" i="7" l="1"/>
  <c r="D212" i="7" l="1"/>
  <c r="C212" i="7" s="1"/>
  <c r="F212" i="7" s="1"/>
  <c r="G212" i="7" l="1"/>
  <c r="H212" i="7" s="1"/>
  <c r="A213" i="7" s="1"/>
  <c r="B213" i="7" l="1"/>
  <c r="D213" i="7" l="1"/>
  <c r="C213" i="7" s="1"/>
  <c r="F213" i="7" s="1"/>
  <c r="G213" i="7" l="1"/>
  <c r="H213" i="7" s="1"/>
  <c r="A214" i="7" s="1"/>
  <c r="B214" i="7" l="1"/>
  <c r="D214" i="7" l="1"/>
  <c r="C214" i="7" s="1"/>
  <c r="F214" i="7" s="1"/>
  <c r="G214" i="7" l="1"/>
  <c r="H214" i="7" s="1"/>
  <c r="A215" i="7" s="1"/>
  <c r="B215" i="7" l="1"/>
  <c r="D215" i="7" l="1"/>
  <c r="C215" i="7" s="1"/>
  <c r="G215" i="7" s="1"/>
  <c r="F215" i="7" l="1"/>
  <c r="H215" i="7" s="1"/>
  <c r="A216" i="7" s="1"/>
  <c r="B216" i="7" l="1"/>
  <c r="D216" i="7" l="1"/>
  <c r="C216" i="7" s="1"/>
  <c r="G216" i="7" s="1"/>
  <c r="F216" i="7" l="1"/>
  <c r="H216" i="7" s="1"/>
  <c r="A217" i="7" s="1"/>
  <c r="B217" i="7" l="1"/>
  <c r="D217" i="7" l="1"/>
  <c r="C217" i="7" s="1"/>
  <c r="G217" i="7" s="1"/>
  <c r="F217" i="7" l="1"/>
  <c r="H217" i="7" s="1"/>
  <c r="A218" i="7" s="1"/>
  <c r="B218" i="7" l="1"/>
  <c r="D218" i="7" l="1"/>
  <c r="C218" i="7" s="1"/>
  <c r="G218" i="7" s="1"/>
  <c r="F218" i="7" l="1"/>
  <c r="H218" i="7" s="1"/>
  <c r="A219" i="7" s="1"/>
  <c r="B219" i="7" l="1"/>
  <c r="D219" i="7" l="1"/>
  <c r="C219" i="7" s="1"/>
  <c r="G219" i="7" s="1"/>
  <c r="F219" i="7" l="1"/>
  <c r="H219" i="7" s="1"/>
  <c r="A220" i="7" s="1"/>
  <c r="B220" i="7" l="1"/>
  <c r="D220" i="7" l="1"/>
  <c r="C220" i="7" s="1"/>
  <c r="F220" i="7" s="1"/>
  <c r="G220" i="7" l="1"/>
  <c r="H220" i="7" s="1"/>
  <c r="A221" i="7" s="1"/>
  <c r="B221" i="7" l="1"/>
  <c r="D221" i="7" l="1"/>
  <c r="C221" i="7" s="1"/>
  <c r="F221" i="7" s="1"/>
  <c r="G221" i="7" l="1"/>
  <c r="H221" i="7" s="1"/>
  <c r="A222" i="7" s="1"/>
  <c r="B222" i="7" l="1"/>
  <c r="D222" i="7" l="1"/>
  <c r="C222" i="7" s="1"/>
  <c r="G222" i="7" s="1"/>
  <c r="F222" i="7" l="1"/>
  <c r="H222" i="7" s="1"/>
  <c r="A223" i="7" s="1"/>
  <c r="B223" i="7" l="1"/>
  <c r="D223" i="7" l="1"/>
  <c r="C223" i="7" s="1"/>
  <c r="G223" i="7" s="1"/>
  <c r="F223" i="7" l="1"/>
  <c r="H223" i="7" s="1"/>
  <c r="A224" i="7" s="1"/>
  <c r="B224" i="7" l="1"/>
  <c r="D224" i="7" l="1"/>
  <c r="C224" i="7" s="1"/>
  <c r="F224" i="7" s="1"/>
  <c r="G224" i="7" l="1"/>
  <c r="H224" i="7" s="1"/>
  <c r="A225" i="7" s="1"/>
  <c r="B225" i="7" l="1"/>
  <c r="D225" i="7" l="1"/>
  <c r="C225" i="7" s="1"/>
  <c r="G225" i="7" s="1"/>
  <c r="F225" i="7" l="1"/>
  <c r="H225" i="7" s="1"/>
  <c r="A226" i="7" s="1"/>
  <c r="B226" i="7" l="1"/>
  <c r="D226" i="7" l="1"/>
  <c r="C226" i="7" s="1"/>
  <c r="F226" i="7" s="1"/>
  <c r="G226" i="7" l="1"/>
  <c r="H226" i="7" s="1"/>
  <c r="A227" i="7" s="1"/>
  <c r="B227" i="7" l="1"/>
  <c r="D227" i="7" l="1"/>
  <c r="C227" i="7" s="1"/>
  <c r="F227" i="7" s="1"/>
  <c r="G227" i="7" l="1"/>
  <c r="H227" i="7" s="1"/>
  <c r="A228" i="7" s="1"/>
  <c r="B228" i="7" l="1"/>
  <c r="D228" i="7" l="1"/>
  <c r="C228" i="7" s="1"/>
  <c r="F228" i="7" s="1"/>
  <c r="G228" i="7" l="1"/>
  <c r="H228" i="7" s="1"/>
  <c r="A229" i="7" s="1"/>
  <c r="B229" i="7" l="1"/>
  <c r="D229" i="7" l="1"/>
  <c r="C229" i="7" s="1"/>
  <c r="G229" i="7" s="1"/>
  <c r="F229" i="7" l="1"/>
  <c r="H229" i="7" s="1"/>
  <c r="A230" i="7" s="1"/>
  <c r="B230" i="7" l="1"/>
  <c r="D230" i="7" l="1"/>
  <c r="C230" i="7" s="1"/>
  <c r="G230" i="7" s="1"/>
  <c r="F230" i="7" l="1"/>
  <c r="H230" i="7" s="1"/>
  <c r="A231" i="7" s="1"/>
  <c r="B231" i="7" l="1"/>
  <c r="D231" i="7" l="1"/>
  <c r="C231" i="7" s="1"/>
  <c r="G231" i="7" s="1"/>
  <c r="F231" i="7" l="1"/>
  <c r="H231" i="7" s="1"/>
  <c r="A232" i="7" s="1"/>
  <c r="B232" i="7" l="1"/>
  <c r="D232" i="7" l="1"/>
  <c r="C232" i="7" s="1"/>
  <c r="F232" i="7" s="1"/>
  <c r="G232" i="7" l="1"/>
  <c r="H232" i="7" s="1"/>
  <c r="A233" i="7" s="1"/>
  <c r="B233" i="7" l="1"/>
  <c r="D233" i="7" l="1"/>
  <c r="C233" i="7" s="1"/>
  <c r="G233" i="7" s="1"/>
  <c r="F233" i="7" l="1"/>
  <c r="H233" i="7" s="1"/>
  <c r="A234" i="7" s="1"/>
  <c r="B234" i="7" l="1"/>
  <c r="D234" i="7" l="1"/>
  <c r="C234" i="7" s="1"/>
  <c r="G234" i="7" s="1"/>
  <c r="F234" i="7" l="1"/>
  <c r="H234" i="7" s="1"/>
  <c r="A235" i="7" s="1"/>
  <c r="B235" i="7" l="1"/>
  <c r="D235" i="7" l="1"/>
  <c r="C235" i="7" s="1"/>
  <c r="G235" i="7" s="1"/>
  <c r="F235" i="7" l="1"/>
  <c r="H235" i="7" s="1"/>
  <c r="A236" i="7" s="1"/>
  <c r="B236" i="7" l="1"/>
  <c r="D236" i="7" l="1"/>
  <c r="C236" i="7" s="1"/>
  <c r="G236" i="7" s="1"/>
  <c r="F236" i="7" l="1"/>
  <c r="H236" i="7" s="1"/>
  <c r="A237" i="7" s="1"/>
  <c r="B237" i="7" l="1"/>
  <c r="D237" i="7" l="1"/>
  <c r="C237" i="7" s="1"/>
  <c r="F237" i="7" s="1"/>
  <c r="G237" i="7" l="1"/>
  <c r="H237" i="7" s="1"/>
  <c r="A238" i="7" s="1"/>
  <c r="B238" i="7" l="1"/>
  <c r="D238" i="7" l="1"/>
  <c r="C238" i="7" s="1"/>
  <c r="F238" i="7" s="1"/>
  <c r="G238" i="7" l="1"/>
  <c r="H238" i="7" s="1"/>
  <c r="A239" i="7" s="1"/>
  <c r="B239" i="7" l="1"/>
  <c r="D239" i="7" l="1"/>
  <c r="C239" i="7" s="1"/>
  <c r="G239" i="7" s="1"/>
  <c r="F239" i="7" l="1"/>
  <c r="H239" i="7" s="1"/>
  <c r="A240" i="7" s="1"/>
  <c r="B240" i="7" l="1"/>
  <c r="D240" i="7" l="1"/>
  <c r="C240" i="7" s="1"/>
  <c r="G240" i="7" s="1"/>
  <c r="F240" i="7" l="1"/>
  <c r="H240" i="7" s="1"/>
  <c r="A241" i="7" s="1"/>
  <c r="B241" i="7" l="1"/>
  <c r="D241" i="7" l="1"/>
  <c r="C241" i="7" s="1"/>
  <c r="G241" i="7" s="1"/>
  <c r="F241" i="7" l="1"/>
  <c r="H241" i="7" s="1"/>
  <c r="A242" i="7" s="1"/>
  <c r="B242" i="7" l="1"/>
  <c r="D242" i="7" l="1"/>
  <c r="C242" i="7" s="1"/>
  <c r="G242" i="7" s="1"/>
  <c r="F242" i="7" l="1"/>
  <c r="H242" i="7" s="1"/>
  <c r="A243" i="7" s="1"/>
  <c r="B243" i="7" l="1"/>
  <c r="D243" i="7" l="1"/>
  <c r="C243" i="7" s="1"/>
  <c r="F243" i="7" s="1"/>
  <c r="G243" i="7" l="1"/>
  <c r="H243" i="7" s="1"/>
  <c r="A244" i="7" s="1"/>
  <c r="B244" i="7" l="1"/>
  <c r="D244" i="7" l="1"/>
  <c r="C244" i="7" s="1"/>
  <c r="F244" i="7" s="1"/>
  <c r="G244" i="7" l="1"/>
  <c r="H244" i="7" s="1"/>
  <c r="A245" i="7" s="1"/>
  <c r="B245" i="7" l="1"/>
  <c r="D245" i="7" l="1"/>
  <c r="C245" i="7" s="1"/>
  <c r="F245" i="7" s="1"/>
  <c r="G245" i="7" l="1"/>
  <c r="H245" i="7" s="1"/>
  <c r="A246" i="7" s="1"/>
  <c r="B246" i="7" l="1"/>
  <c r="D246" i="7" l="1"/>
  <c r="C246" i="7" s="1"/>
  <c r="G246" i="7" s="1"/>
  <c r="F246" i="7" l="1"/>
  <c r="H246" i="7" s="1"/>
  <c r="A247" i="7" s="1"/>
  <c r="B247" i="7" l="1"/>
  <c r="D247" i="7" l="1"/>
  <c r="C247" i="7" s="1"/>
  <c r="F247" i="7" s="1"/>
  <c r="G247" i="7" l="1"/>
  <c r="H247" i="7" s="1"/>
  <c r="A248" i="7" s="1"/>
  <c r="B248" i="7" l="1"/>
  <c r="D248" i="7" l="1"/>
  <c r="C248" i="7" s="1"/>
  <c r="G248" i="7" s="1"/>
  <c r="F248" i="7" l="1"/>
  <c r="H248" i="7" s="1"/>
  <c r="A249" i="7" s="1"/>
  <c r="B249" i="7" l="1"/>
  <c r="D249" i="7" l="1"/>
  <c r="C249" i="7" s="1"/>
  <c r="G249" i="7" s="1"/>
  <c r="F249" i="7" l="1"/>
  <c r="H249" i="7" s="1"/>
  <c r="A250" i="7" s="1"/>
  <c r="B250" i="7" l="1"/>
  <c r="D250" i="7" l="1"/>
  <c r="C250" i="7" s="1"/>
  <c r="F250" i="7" s="1"/>
  <c r="G250" i="7" l="1"/>
  <c r="H250" i="7" s="1"/>
  <c r="A251" i="7" s="1"/>
  <c r="B251" i="7" l="1"/>
  <c r="D251" i="7" l="1"/>
  <c r="C251" i="7" s="1"/>
  <c r="G251" i="7" s="1"/>
  <c r="F251" i="7" l="1"/>
  <c r="H251" i="7" s="1"/>
  <c r="A252" i="7" s="1"/>
  <c r="B252" i="7" l="1"/>
  <c r="D252" i="7" l="1"/>
  <c r="C252" i="7" s="1"/>
  <c r="G252" i="7" s="1"/>
  <c r="F252" i="7" l="1"/>
  <c r="H252" i="7" s="1"/>
  <c r="A253" i="7" s="1"/>
  <c r="B253" i="7" l="1"/>
  <c r="D253" i="7" l="1"/>
  <c r="C253" i="7" s="1"/>
  <c r="F253" i="7" s="1"/>
  <c r="G253" i="7" l="1"/>
  <c r="H253" i="7" s="1"/>
  <c r="A254" i="7" s="1"/>
  <c r="B254" i="7" l="1"/>
  <c r="D254" i="7" l="1"/>
  <c r="C254" i="7" s="1"/>
  <c r="G254" i="7" s="1"/>
  <c r="F254" i="7" l="1"/>
  <c r="H254" i="7" s="1"/>
  <c r="A255" i="7" s="1"/>
  <c r="B255" i="7" l="1"/>
  <c r="D255" i="7" l="1"/>
  <c r="C255" i="7" s="1"/>
  <c r="G255" i="7" s="1"/>
  <c r="F255" i="7" l="1"/>
  <c r="H255" i="7" s="1"/>
  <c r="A256" i="7" s="1"/>
  <c r="B256" i="7" l="1"/>
  <c r="D256" i="7" l="1"/>
  <c r="C256" i="7" s="1"/>
  <c r="G256" i="7" s="1"/>
  <c r="F256" i="7" l="1"/>
  <c r="H256" i="7" s="1"/>
  <c r="A257" i="7" s="1"/>
  <c r="B257" i="7" l="1"/>
  <c r="D257" i="7" l="1"/>
  <c r="C257" i="7" s="1"/>
  <c r="G257" i="7" s="1"/>
  <c r="F257" i="7" l="1"/>
  <c r="H257" i="7" s="1"/>
  <c r="A258" i="7" s="1"/>
  <c r="B258" i="7" l="1"/>
  <c r="D258" i="7" l="1"/>
  <c r="C258" i="7" s="1"/>
  <c r="F258" i="7" s="1"/>
  <c r="G258" i="7" l="1"/>
  <c r="H258" i="7" s="1"/>
  <c r="A259" i="7" s="1"/>
  <c r="B259" i="7" l="1"/>
  <c r="D259" i="7" l="1"/>
  <c r="C259" i="7" s="1"/>
  <c r="G259" i="7" s="1"/>
  <c r="F259" i="7" l="1"/>
  <c r="H259" i="7" s="1"/>
  <c r="A260" i="7" s="1"/>
  <c r="C260" i="7" l="1"/>
  <c r="B260" i="7"/>
  <c r="H260" i="7" l="1"/>
  <c r="A261" i="7" s="1"/>
  <c r="D260" i="7"/>
  <c r="L262" i="7" s="1"/>
  <c r="F260" i="7"/>
  <c r="G260" i="7"/>
  <c r="B261" i="7" l="1"/>
  <c r="C261" i="7"/>
  <c r="H261" i="7" l="1"/>
  <c r="A262" i="7" s="1"/>
  <c r="F261" i="7"/>
  <c r="G261" i="7"/>
  <c r="D261" i="7"/>
  <c r="C262" i="7" l="1"/>
  <c r="B262" i="7"/>
  <c r="H262" i="7" l="1"/>
  <c r="A263" i="7" s="1"/>
  <c r="G262" i="7"/>
  <c r="D262" i="7"/>
  <c r="F262" i="7"/>
  <c r="C263" i="7" l="1"/>
  <c r="B263" i="7"/>
  <c r="G263" i="7" l="1"/>
  <c r="F263" i="7"/>
  <c r="D263" i="7"/>
  <c r="H263" i="7"/>
  <c r="A264" i="7" s="1"/>
  <c r="C264" i="7" l="1"/>
  <c r="B264" i="7"/>
  <c r="D264" i="7" l="1"/>
  <c r="H264" i="7"/>
  <c r="A265" i="7" s="1"/>
  <c r="G264" i="7"/>
  <c r="F264" i="7"/>
  <c r="C265" i="7" l="1"/>
  <c r="B265" i="7"/>
  <c r="H265" i="7" l="1"/>
  <c r="A266" i="7" s="1"/>
  <c r="F265" i="7"/>
  <c r="D265" i="7"/>
  <c r="G265" i="7"/>
  <c r="C266" i="7" l="1"/>
  <c r="B266" i="7"/>
  <c r="D266" i="7" l="1"/>
  <c r="H266" i="7"/>
  <c r="A267" i="7" s="1"/>
  <c r="G266" i="7"/>
  <c r="F266" i="7"/>
  <c r="C267" i="7" l="1"/>
  <c r="B267" i="7"/>
  <c r="F267" i="7" l="1"/>
  <c r="H267" i="7"/>
  <c r="A268" i="7" s="1"/>
  <c r="D267" i="7"/>
  <c r="G267" i="7"/>
  <c r="B268" i="7" l="1"/>
  <c r="C268" i="7"/>
  <c r="G268" i="7" l="1"/>
  <c r="D268" i="7"/>
  <c r="H268" i="7"/>
  <c r="A269" i="7" s="1"/>
  <c r="F268" i="7"/>
  <c r="B269" i="7" l="1"/>
  <c r="C269" i="7"/>
  <c r="H269" i="7" l="1"/>
  <c r="A270" i="7" s="1"/>
  <c r="F269" i="7"/>
  <c r="G269" i="7"/>
  <c r="D269" i="7"/>
  <c r="B270" i="7" l="1"/>
  <c r="C270" i="7"/>
  <c r="D270" i="7" l="1"/>
  <c r="G270" i="7"/>
  <c r="F270" i="7"/>
  <c r="H270" i="7"/>
  <c r="A271" i="7" s="1"/>
  <c r="B271" i="7" l="1"/>
  <c r="C271" i="7"/>
  <c r="H271" i="7" l="1"/>
  <c r="A272" i="7" s="1"/>
  <c r="G271" i="7"/>
  <c r="D271" i="7"/>
  <c r="F271" i="7"/>
  <c r="B272" i="7" l="1"/>
  <c r="C272" i="7"/>
  <c r="H272" i="7" l="1"/>
  <c r="A273" i="7" s="1"/>
  <c r="G272" i="7"/>
  <c r="F272" i="7"/>
  <c r="D272" i="7"/>
  <c r="B273" i="7" l="1"/>
  <c r="C273" i="7"/>
  <c r="D273" i="7" l="1"/>
  <c r="G273" i="7"/>
  <c r="F273" i="7"/>
  <c r="H273" i="7"/>
  <c r="A274" i="7" s="1"/>
  <c r="B274" i="7" l="1"/>
  <c r="C274" i="7"/>
  <c r="G274" i="7" l="1"/>
  <c r="D274" i="7"/>
  <c r="F274" i="7"/>
  <c r="H274" i="7"/>
  <c r="A275" i="7" s="1"/>
  <c r="C275" i="7" l="1"/>
  <c r="B275" i="7"/>
  <c r="H275" i="7" l="1"/>
  <c r="A276" i="7" s="1"/>
  <c r="F275" i="7"/>
  <c r="G275" i="7"/>
  <c r="D275" i="7"/>
  <c r="C276" i="7" l="1"/>
  <c r="B276" i="7"/>
  <c r="G276" i="7" l="1"/>
  <c r="D276" i="7"/>
  <c r="H276" i="7"/>
  <c r="A277" i="7" s="1"/>
  <c r="F276" i="7"/>
  <c r="B277" i="7" l="1"/>
  <c r="C277" i="7"/>
  <c r="F277" i="7" l="1"/>
  <c r="H277" i="7"/>
  <c r="A278" i="7" s="1"/>
  <c r="G277" i="7"/>
  <c r="D277" i="7"/>
  <c r="C278" i="7" l="1"/>
  <c r="B278" i="7"/>
  <c r="G278" i="7" l="1"/>
  <c r="F278" i="7"/>
  <c r="H278" i="7"/>
  <c r="A279" i="7" s="1"/>
  <c r="D278" i="7"/>
  <c r="B279" i="7" l="1"/>
  <c r="C279" i="7"/>
  <c r="H279" i="7" l="1"/>
  <c r="A280" i="7" s="1"/>
  <c r="G279" i="7"/>
  <c r="F279" i="7"/>
  <c r="D279" i="7"/>
  <c r="B280" i="7" l="1"/>
  <c r="C280" i="7"/>
  <c r="H280" i="7" l="1"/>
  <c r="A281" i="7" s="1"/>
  <c r="F280" i="7"/>
  <c r="D280" i="7"/>
  <c r="G280" i="7"/>
  <c r="C281" i="7" l="1"/>
  <c r="B281" i="7"/>
  <c r="H281" i="7" l="1"/>
  <c r="A282" i="7" s="1"/>
  <c r="F281" i="7"/>
  <c r="G281" i="7"/>
  <c r="D281" i="7"/>
  <c r="C282" i="7" l="1"/>
  <c r="B282" i="7"/>
  <c r="D282" i="7" l="1"/>
  <c r="F282" i="7"/>
  <c r="H282" i="7"/>
  <c r="A283" i="7" s="1"/>
  <c r="G282" i="7"/>
  <c r="C283" i="7" l="1"/>
  <c r="B283" i="7"/>
  <c r="H283" i="7" l="1"/>
  <c r="A284" i="7" s="1"/>
  <c r="D283" i="7"/>
  <c r="F283" i="7"/>
  <c r="G283" i="7"/>
  <c r="C284" i="7" l="1"/>
  <c r="B284" i="7"/>
  <c r="G284" i="7" l="1"/>
  <c r="D284" i="7"/>
  <c r="F284" i="7"/>
  <c r="H284" i="7"/>
  <c r="A285" i="7" s="1"/>
  <c r="B285" i="7" l="1"/>
  <c r="C285" i="7"/>
  <c r="H285" i="7" l="1"/>
  <c r="A286" i="7" s="1"/>
  <c r="F285" i="7"/>
  <c r="D285" i="7"/>
  <c r="G285" i="7"/>
  <c r="B286" i="7" l="1"/>
  <c r="C286" i="7"/>
  <c r="F286" i="7" l="1"/>
  <c r="G286" i="7"/>
  <c r="H286" i="7"/>
  <c r="A287" i="7" s="1"/>
  <c r="D286" i="7"/>
  <c r="B287" i="7" l="1"/>
  <c r="C287" i="7"/>
  <c r="H287" i="7" l="1"/>
  <c r="A288" i="7" s="1"/>
  <c r="G287" i="7"/>
  <c r="D287" i="7"/>
  <c r="F287" i="7"/>
  <c r="B288" i="7" l="1"/>
  <c r="C288" i="7"/>
  <c r="G288" i="7" l="1"/>
  <c r="H288" i="7"/>
  <c r="A289" i="7" s="1"/>
  <c r="F288" i="7"/>
  <c r="D288" i="7"/>
  <c r="C289" i="7" l="1"/>
  <c r="B289" i="7"/>
  <c r="D289" i="7" l="1"/>
  <c r="G289" i="7"/>
  <c r="H289" i="7"/>
  <c r="A290" i="7" s="1"/>
  <c r="F289" i="7"/>
  <c r="B290" i="7" l="1"/>
  <c r="C290" i="7"/>
  <c r="H290" i="7" l="1"/>
  <c r="A291" i="7" s="1"/>
  <c r="D290" i="7"/>
  <c r="G290" i="7"/>
  <c r="F290" i="7"/>
  <c r="C291" i="7" l="1"/>
  <c r="B291" i="7"/>
  <c r="G291" i="7" l="1"/>
  <c r="D291" i="7"/>
  <c r="F291" i="7"/>
  <c r="H291" i="7"/>
  <c r="A292" i="7" s="1"/>
  <c r="C292" i="7" l="1"/>
  <c r="B292" i="7"/>
  <c r="D292" i="7" l="1"/>
  <c r="F292" i="7"/>
  <c r="H292" i="7"/>
  <c r="A293" i="7" s="1"/>
  <c r="G292" i="7"/>
  <c r="C293" i="7" l="1"/>
  <c r="B293" i="7"/>
  <c r="H293" i="7" l="1"/>
  <c r="A294" i="7" s="1"/>
  <c r="D293" i="7"/>
  <c r="F293" i="7"/>
  <c r="G293" i="7"/>
  <c r="C294" i="7" l="1"/>
  <c r="B294" i="7"/>
  <c r="F294" i="7" l="1"/>
  <c r="G294" i="7"/>
  <c r="H294" i="7"/>
  <c r="A295" i="7" s="1"/>
  <c r="D294" i="7"/>
  <c r="C295" i="7" l="1"/>
  <c r="B295" i="7"/>
  <c r="D295" i="7" l="1"/>
  <c r="H295" i="7"/>
  <c r="A296" i="7" s="1"/>
  <c r="F295" i="7"/>
  <c r="G295" i="7"/>
  <c r="C296" i="7" l="1"/>
  <c r="B296" i="7"/>
  <c r="D296" i="7" l="1"/>
  <c r="H296" i="7"/>
  <c r="A297" i="7" s="1"/>
  <c r="F296" i="7"/>
  <c r="G296" i="7"/>
  <c r="C297" i="7" l="1"/>
  <c r="B297" i="7"/>
  <c r="G297" i="7" l="1"/>
  <c r="H297" i="7"/>
  <c r="A298" i="7" s="1"/>
  <c r="F297" i="7"/>
  <c r="D297" i="7"/>
  <c r="B298" i="7" l="1"/>
  <c r="C298" i="7"/>
  <c r="D298" i="7" l="1"/>
  <c r="H298" i="7"/>
  <c r="A299" i="7" s="1"/>
  <c r="G298" i="7"/>
  <c r="F298" i="7"/>
  <c r="C299" i="7" l="1"/>
  <c r="B299" i="7"/>
  <c r="F299" i="7" l="1"/>
  <c r="H299" i="7"/>
  <c r="A300" i="7" s="1"/>
  <c r="D299" i="7"/>
  <c r="G299" i="7"/>
  <c r="C300" i="7" l="1"/>
  <c r="B300" i="7"/>
  <c r="G300" i="7" l="1"/>
  <c r="H300" i="7"/>
  <c r="A301" i="7" s="1"/>
  <c r="D300" i="7"/>
  <c r="F300" i="7"/>
  <c r="C301" i="7" l="1"/>
  <c r="B301" i="7"/>
  <c r="H301" i="7" l="1"/>
  <c r="A302" i="7" s="1"/>
  <c r="D301" i="7"/>
  <c r="G301" i="7"/>
  <c r="F301" i="7"/>
  <c r="B302" i="7" l="1"/>
  <c r="C302" i="7"/>
  <c r="G302" i="7" l="1"/>
  <c r="H302" i="7"/>
  <c r="A303" i="7" s="1"/>
  <c r="D302" i="7"/>
  <c r="F302" i="7"/>
  <c r="C303" i="7" l="1"/>
  <c r="B303" i="7"/>
  <c r="H303" i="7" l="1"/>
  <c r="A304" i="7" s="1"/>
  <c r="F303" i="7"/>
  <c r="G303" i="7"/>
  <c r="D303" i="7"/>
  <c r="C304" i="7" l="1"/>
  <c r="B304" i="7"/>
  <c r="D304" i="7" l="1"/>
  <c r="H304" i="7"/>
  <c r="A305" i="7" s="1"/>
  <c r="F304" i="7"/>
  <c r="G304" i="7"/>
  <c r="C305" i="7" l="1"/>
  <c r="B305" i="7"/>
  <c r="G305" i="7" l="1"/>
  <c r="D305" i="7"/>
  <c r="H305" i="7"/>
  <c r="A306" i="7" s="1"/>
  <c r="F305" i="7"/>
  <c r="B306" i="7" l="1"/>
  <c r="C306" i="7"/>
  <c r="F306" i="7" l="1"/>
  <c r="D306" i="7"/>
  <c r="G306" i="7"/>
  <c r="H306" i="7"/>
  <c r="A307" i="7" s="1"/>
  <c r="C307" i="7" l="1"/>
  <c r="B307" i="7"/>
  <c r="G307" i="7" l="1"/>
  <c r="D307" i="7"/>
  <c r="F307" i="7"/>
  <c r="H307" i="7"/>
  <c r="A308" i="7" s="1"/>
  <c r="C308" i="7" l="1"/>
  <c r="B308" i="7"/>
  <c r="G308" i="7" l="1"/>
  <c r="H308" i="7"/>
  <c r="A309" i="7" s="1"/>
  <c r="F308" i="7"/>
  <c r="D308" i="7"/>
  <c r="C309" i="7" l="1"/>
  <c r="B309" i="7"/>
  <c r="H309" i="7" l="1"/>
  <c r="A310" i="7" s="1"/>
  <c r="F309" i="7"/>
  <c r="G309" i="7"/>
  <c r="D309" i="7"/>
  <c r="C310" i="7" l="1"/>
  <c r="B310" i="7"/>
  <c r="G310" i="7" l="1"/>
  <c r="H310" i="7"/>
  <c r="A311" i="7" s="1"/>
  <c r="D310" i="7"/>
  <c r="F310" i="7"/>
  <c r="C311" i="7" l="1"/>
  <c r="B311" i="7"/>
  <c r="D311" i="7" l="1"/>
  <c r="H311" i="7"/>
  <c r="A312" i="7" s="1"/>
  <c r="F311" i="7"/>
  <c r="G311" i="7"/>
  <c r="B312" i="7" l="1"/>
  <c r="C312" i="7"/>
  <c r="D312" i="7" l="1"/>
  <c r="H312" i="7"/>
  <c r="A313" i="7" s="1"/>
  <c r="G312" i="7"/>
  <c r="F312" i="7"/>
  <c r="C313" i="7" l="1"/>
  <c r="B313" i="7"/>
  <c r="F313" i="7" l="1"/>
  <c r="G313" i="7"/>
  <c r="H313" i="7"/>
  <c r="A314" i="7" s="1"/>
  <c r="D313" i="7"/>
  <c r="B314" i="7" l="1"/>
  <c r="C314" i="7"/>
  <c r="D314" i="7" l="1"/>
  <c r="G314" i="7"/>
  <c r="H314" i="7"/>
  <c r="A315" i="7" s="1"/>
  <c r="F314" i="7"/>
  <c r="C315" i="7" l="1"/>
  <c r="B315" i="7"/>
  <c r="H315" i="7" l="1"/>
  <c r="A316" i="7" s="1"/>
  <c r="F315" i="7"/>
  <c r="D315" i="7"/>
  <c r="G315" i="7"/>
  <c r="C316" i="7" l="1"/>
  <c r="B316" i="7"/>
  <c r="G316" i="7" l="1"/>
  <c r="H316" i="7"/>
  <c r="A317" i="7" s="1"/>
  <c r="F316" i="7"/>
  <c r="D316" i="7"/>
  <c r="B317" i="7" l="1"/>
  <c r="C317" i="7"/>
  <c r="G317" i="7" l="1"/>
  <c r="H317" i="7"/>
  <c r="A318" i="7" s="1"/>
  <c r="F317" i="7"/>
  <c r="D317" i="7"/>
  <c r="C318" i="7" l="1"/>
  <c r="B318" i="7"/>
  <c r="D318" i="7" l="1"/>
  <c r="G318" i="7"/>
  <c r="F318" i="7"/>
  <c r="H318" i="7"/>
  <c r="A319" i="7" s="1"/>
  <c r="B319" i="7" l="1"/>
  <c r="C319" i="7"/>
  <c r="D319" i="7" l="1"/>
  <c r="H319" i="7"/>
  <c r="A320" i="7" s="1"/>
  <c r="F319" i="7"/>
  <c r="G319" i="7"/>
  <c r="B320" i="7" l="1"/>
  <c r="C320" i="7"/>
  <c r="H320" i="7" l="1"/>
  <c r="A321" i="7" s="1"/>
  <c r="D320" i="7"/>
  <c r="F320" i="7"/>
  <c r="G320" i="7"/>
  <c r="C321" i="7" l="1"/>
  <c r="B321" i="7"/>
  <c r="G321" i="7" l="1"/>
  <c r="H321" i="7"/>
  <c r="A322" i="7" s="1"/>
  <c r="F321" i="7"/>
  <c r="D321" i="7"/>
  <c r="C322" i="7" l="1"/>
  <c r="B322" i="7"/>
  <c r="H322" i="7" l="1"/>
  <c r="A323" i="7" s="1"/>
  <c r="G322" i="7"/>
  <c r="F322" i="7"/>
  <c r="D322" i="7"/>
  <c r="C323" i="7" l="1"/>
  <c r="B323" i="7"/>
  <c r="H323" i="7" l="1"/>
  <c r="A324" i="7" s="1"/>
  <c r="G323" i="7"/>
  <c r="D323" i="7"/>
  <c r="F323" i="7"/>
  <c r="B324" i="7" l="1"/>
  <c r="C324" i="7"/>
  <c r="D324" i="7" l="1"/>
  <c r="G324" i="7"/>
  <c r="F324" i="7"/>
  <c r="H324" i="7"/>
  <c r="A325" i="7" s="1"/>
  <c r="B325" i="7" l="1"/>
  <c r="C325" i="7"/>
  <c r="G325" i="7" l="1"/>
  <c r="H325" i="7"/>
  <c r="A326" i="7" s="1"/>
  <c r="F325" i="7"/>
  <c r="D325" i="7"/>
  <c r="C326" i="7" l="1"/>
  <c r="B326" i="7"/>
  <c r="H326" i="7" l="1"/>
  <c r="A327" i="7" s="1"/>
  <c r="F326" i="7"/>
  <c r="D326" i="7"/>
  <c r="G326" i="7"/>
  <c r="C327" i="7" l="1"/>
  <c r="B327" i="7"/>
  <c r="G327" i="7" l="1"/>
  <c r="D327" i="7"/>
  <c r="F327" i="7"/>
  <c r="H327" i="7"/>
  <c r="A328" i="7" s="1"/>
  <c r="C328" i="7" l="1"/>
  <c r="B328" i="7"/>
  <c r="F328" i="7" l="1"/>
  <c r="G328" i="7"/>
  <c r="H328" i="7"/>
  <c r="A329" i="7" s="1"/>
  <c r="D328" i="7"/>
  <c r="B329" i="7" l="1"/>
  <c r="C329" i="7"/>
  <c r="G329" i="7" l="1"/>
  <c r="H329" i="7"/>
  <c r="A330" i="7" s="1"/>
  <c r="D329" i="7"/>
  <c r="F329" i="7"/>
  <c r="B330" i="7" l="1"/>
  <c r="C330" i="7"/>
  <c r="G330" i="7" l="1"/>
  <c r="F330" i="7"/>
  <c r="H330" i="7"/>
  <c r="A331" i="7" s="1"/>
  <c r="D330" i="7"/>
  <c r="C331" i="7" l="1"/>
  <c r="B331" i="7"/>
  <c r="H331" i="7" l="1"/>
  <c r="A332" i="7" s="1"/>
  <c r="F331" i="7"/>
  <c r="G331" i="7"/>
  <c r="D331" i="7"/>
  <c r="C332" i="7" l="1"/>
  <c r="B332" i="7"/>
  <c r="H332" i="7" l="1"/>
  <c r="A333" i="7" s="1"/>
  <c r="D332" i="7"/>
  <c r="G332" i="7"/>
  <c r="F332" i="7"/>
  <c r="C333" i="7" l="1"/>
  <c r="B333" i="7"/>
  <c r="F333" i="7" l="1"/>
  <c r="H333" i="7"/>
  <c r="A334" i="7" s="1"/>
  <c r="G333" i="7"/>
  <c r="D333" i="7"/>
  <c r="C334" i="7" l="1"/>
  <c r="B334" i="7"/>
  <c r="G334" i="7" l="1"/>
  <c r="H334" i="7"/>
  <c r="A335" i="7" s="1"/>
  <c r="D334" i="7"/>
  <c r="F334" i="7"/>
  <c r="C335" i="7" l="1"/>
  <c r="B335" i="7"/>
  <c r="D335" i="7" l="1"/>
  <c r="G335" i="7"/>
  <c r="F335" i="7"/>
  <c r="H335" i="7"/>
  <c r="A336" i="7" s="1"/>
  <c r="B336" i="7" l="1"/>
  <c r="C336" i="7"/>
  <c r="D336" i="7" l="1"/>
  <c r="F336" i="7"/>
  <c r="H336" i="7"/>
  <c r="A337" i="7" s="1"/>
  <c r="G336" i="7"/>
  <c r="B337" i="7" l="1"/>
  <c r="C337" i="7"/>
  <c r="G337" i="7" l="1"/>
  <c r="H337" i="7"/>
  <c r="A338" i="7" s="1"/>
  <c r="D337" i="7"/>
  <c r="F337" i="7"/>
  <c r="B338" i="7" l="1"/>
  <c r="C338" i="7"/>
  <c r="G338" i="7" l="1"/>
  <c r="H338" i="7"/>
  <c r="A339" i="7" s="1"/>
  <c r="F338" i="7"/>
  <c r="D338" i="7"/>
  <c r="C339" i="7" l="1"/>
  <c r="B339" i="7"/>
  <c r="H339" i="7" l="1"/>
  <c r="A340" i="7" s="1"/>
  <c r="G339" i="7"/>
  <c r="D339" i="7"/>
  <c r="F339" i="7"/>
  <c r="C340" i="7" l="1"/>
  <c r="B340" i="7"/>
  <c r="F340" i="7" l="1"/>
  <c r="G340" i="7"/>
  <c r="H340" i="7"/>
  <c r="A341" i="7" s="1"/>
  <c r="D340" i="7"/>
  <c r="B341" i="7" l="1"/>
  <c r="C341" i="7"/>
  <c r="G341" i="7" l="1"/>
  <c r="H341" i="7"/>
  <c r="A342" i="7" s="1"/>
  <c r="D341" i="7"/>
  <c r="F341" i="7"/>
  <c r="C342" i="7" l="1"/>
  <c r="B342" i="7"/>
  <c r="D342" i="7" l="1"/>
  <c r="G342" i="7"/>
  <c r="H342" i="7"/>
  <c r="A343" i="7" s="1"/>
  <c r="F342" i="7"/>
  <c r="C343" i="7" l="1"/>
  <c r="B343" i="7"/>
  <c r="G343" i="7" l="1"/>
  <c r="D343" i="7"/>
  <c r="H343" i="7"/>
  <c r="A344" i="7" s="1"/>
  <c r="F343" i="7"/>
  <c r="B344" i="7" l="1"/>
  <c r="C344" i="7"/>
  <c r="F344" i="7" l="1"/>
  <c r="G344" i="7"/>
  <c r="H344" i="7"/>
  <c r="A345" i="7" s="1"/>
  <c r="D344" i="7"/>
  <c r="C345" i="7" l="1"/>
  <c r="B345" i="7"/>
  <c r="D345" i="7" l="1"/>
  <c r="G345" i="7"/>
  <c r="F345" i="7"/>
  <c r="H345" i="7"/>
  <c r="A346" i="7" s="1"/>
  <c r="C346" i="7" l="1"/>
  <c r="B346" i="7"/>
  <c r="H346" i="7" l="1"/>
  <c r="A347" i="7" s="1"/>
  <c r="G346" i="7"/>
  <c r="D346" i="7"/>
  <c r="F346" i="7"/>
  <c r="C347" i="7" l="1"/>
  <c r="B347" i="7"/>
  <c r="F347" i="7" l="1"/>
  <c r="G347" i="7"/>
  <c r="H347" i="7"/>
  <c r="A348" i="7" s="1"/>
  <c r="D347" i="7"/>
  <c r="C348" i="7" l="1"/>
  <c r="B348" i="7"/>
  <c r="F348" i="7" l="1"/>
  <c r="G348" i="7"/>
  <c r="D348" i="7"/>
  <c r="H348" i="7"/>
  <c r="A349" i="7" s="1"/>
  <c r="B349" i="7" l="1"/>
  <c r="C349" i="7"/>
  <c r="G349" i="7" l="1"/>
  <c r="H349" i="7"/>
  <c r="A350" i="7" s="1"/>
  <c r="D349" i="7"/>
  <c r="F349" i="7"/>
  <c r="C350" i="7" l="1"/>
  <c r="B350" i="7"/>
  <c r="H350" i="7" l="1"/>
  <c r="A351" i="7" s="1"/>
  <c r="D350" i="7"/>
  <c r="G350" i="7"/>
  <c r="F350" i="7"/>
  <c r="C351" i="7" l="1"/>
  <c r="B351" i="7"/>
  <c r="H351" i="7" l="1"/>
  <c r="A352" i="7" s="1"/>
  <c r="G351" i="7"/>
  <c r="D351" i="7"/>
  <c r="F351" i="7"/>
  <c r="C352" i="7" l="1"/>
  <c r="B352" i="7"/>
  <c r="H352" i="7" l="1"/>
  <c r="A353" i="7" s="1"/>
  <c r="F352" i="7"/>
  <c r="G352" i="7"/>
  <c r="D352" i="7"/>
  <c r="C353" i="7" l="1"/>
  <c r="B353" i="7"/>
  <c r="F353" i="7" l="1"/>
  <c r="G353" i="7"/>
  <c r="D353" i="7"/>
  <c r="H353" i="7"/>
  <c r="A354" i="7" s="1"/>
  <c r="C354" i="7" l="1"/>
  <c r="B354" i="7"/>
  <c r="F354" i="7" l="1"/>
  <c r="H354" i="7"/>
  <c r="A355" i="7" s="1"/>
  <c r="G354" i="7"/>
  <c r="D354" i="7"/>
  <c r="C355" i="7" l="1"/>
  <c r="B355" i="7"/>
  <c r="H355" i="7" l="1"/>
  <c r="A356" i="7" s="1"/>
  <c r="G355" i="7"/>
  <c r="F355" i="7"/>
  <c r="D355" i="7"/>
  <c r="B356" i="7" l="1"/>
  <c r="C356" i="7"/>
  <c r="F356" i="7" l="1"/>
  <c r="D356" i="7"/>
  <c r="G356" i="7"/>
  <c r="H356" i="7"/>
  <c r="A357" i="7" s="1"/>
  <c r="B357" i="7" l="1"/>
  <c r="C357" i="7"/>
  <c r="F357" i="7" l="1"/>
  <c r="D357" i="7"/>
  <c r="G357" i="7"/>
  <c r="H357" i="7"/>
  <c r="A358" i="7" s="1"/>
  <c r="C358" i="7" l="1"/>
  <c r="B358" i="7"/>
  <c r="D358" i="7" l="1"/>
  <c r="G358" i="7"/>
  <c r="F358" i="7"/>
  <c r="H358" i="7"/>
  <c r="A359" i="7" s="1"/>
  <c r="C359" i="7" l="1"/>
  <c r="B359" i="7"/>
  <c r="F359" i="7" l="1"/>
  <c r="D359" i="7"/>
  <c r="H359" i="7"/>
  <c r="A360" i="7" s="1"/>
  <c r="G359" i="7"/>
  <c r="B360" i="7" l="1"/>
  <c r="C360" i="7"/>
  <c r="H360" i="7" l="1"/>
  <c r="A361" i="7" s="1"/>
  <c r="F360" i="7"/>
  <c r="G360" i="7"/>
  <c r="D360" i="7"/>
  <c r="C361" i="7" l="1"/>
  <c r="B361" i="7"/>
  <c r="G361" i="7" l="1"/>
  <c r="H361" i="7"/>
  <c r="A362" i="7" s="1"/>
  <c r="D361" i="7"/>
  <c r="F361" i="7"/>
  <c r="B362" i="7" l="1"/>
  <c r="C362" i="7"/>
  <c r="F362" i="7" l="1"/>
  <c r="H362" i="7"/>
  <c r="A363" i="7" s="1"/>
  <c r="D362" i="7"/>
  <c r="G362" i="7"/>
  <c r="C363" i="7" l="1"/>
  <c r="B363" i="7"/>
  <c r="F363" i="7" l="1"/>
  <c r="H363" i="7"/>
  <c r="A364" i="7" s="1"/>
  <c r="D363" i="7"/>
  <c r="G363" i="7"/>
  <c r="B364" i="7" l="1"/>
  <c r="C364" i="7"/>
  <c r="G364" i="7" l="1"/>
  <c r="H364" i="7"/>
  <c r="A365" i="7" s="1"/>
  <c r="F364" i="7"/>
  <c r="D364" i="7"/>
  <c r="B365" i="7" l="1"/>
  <c r="C365" i="7"/>
  <c r="H365" i="7" l="1"/>
  <c r="A366" i="7" s="1"/>
  <c r="D365" i="7"/>
  <c r="F365" i="7"/>
  <c r="G365" i="7"/>
  <c r="C366" i="7" l="1"/>
  <c r="B366" i="7"/>
  <c r="D366" i="7" l="1"/>
  <c r="G366" i="7"/>
  <c r="F366" i="7"/>
  <c r="H366" i="7"/>
  <c r="A367" i="7" s="1"/>
  <c r="C367" i="7" l="1"/>
  <c r="B367" i="7"/>
  <c r="H367" i="7" l="1"/>
  <c r="A368" i="7" s="1"/>
  <c r="D367" i="7"/>
  <c r="F367" i="7"/>
  <c r="G367" i="7"/>
  <c r="B368" i="7" l="1"/>
  <c r="C368" i="7"/>
  <c r="G368" i="7" l="1"/>
  <c r="F368" i="7"/>
  <c r="D368" i="7"/>
  <c r="H368" i="7"/>
  <c r="A369" i="7" s="1"/>
  <c r="C369" i="7" l="1"/>
  <c r="B369" i="7"/>
  <c r="F369" i="7" l="1"/>
  <c r="D369" i="7"/>
  <c r="H369" i="7"/>
  <c r="A370" i="7" s="1"/>
  <c r="G369" i="7"/>
  <c r="B370" i="7" l="1"/>
  <c r="C370" i="7"/>
  <c r="F370" i="7" l="1"/>
  <c r="D370" i="7"/>
  <c r="H370" i="7"/>
  <c r="A371" i="7" s="1"/>
  <c r="G370" i="7"/>
  <c r="C371" i="7" l="1"/>
  <c r="B371" i="7"/>
  <c r="G371" i="7" l="1"/>
  <c r="H371" i="7"/>
  <c r="A372" i="7" s="1"/>
  <c r="D371" i="7"/>
  <c r="F371" i="7"/>
  <c r="C372" i="7" l="1"/>
  <c r="B372" i="7"/>
  <c r="H372" i="7" l="1"/>
  <c r="A373" i="7" s="1"/>
  <c r="G372" i="7"/>
  <c r="D372" i="7"/>
  <c r="F372" i="7"/>
  <c r="B373" i="7" l="1"/>
  <c r="C373" i="7"/>
  <c r="F373" i="7" l="1"/>
  <c r="H373" i="7"/>
  <c r="A374" i="7" s="1"/>
  <c r="G373" i="7"/>
  <c r="D373" i="7"/>
  <c r="C374" i="7" l="1"/>
  <c r="B374" i="7"/>
  <c r="F374" i="7" l="1"/>
  <c r="G374" i="7"/>
  <c r="H374" i="7"/>
  <c r="A375" i="7" s="1"/>
  <c r="D374" i="7"/>
  <c r="C375" i="7" l="1"/>
  <c r="B375" i="7"/>
  <c r="G375" i="7" l="1"/>
  <c r="D375" i="7"/>
  <c r="H375" i="7"/>
  <c r="A376" i="7" s="1"/>
  <c r="F375" i="7"/>
  <c r="B376" i="7" l="1"/>
  <c r="C376" i="7"/>
  <c r="F376" i="7" l="1"/>
  <c r="D376" i="7"/>
  <c r="G376" i="7"/>
  <c r="H376" i="7"/>
  <c r="A377" i="7" s="1"/>
  <c r="C377" i="7" l="1"/>
  <c r="B377" i="7"/>
  <c r="D377" i="7" l="1"/>
  <c r="G377" i="7"/>
  <c r="H377" i="7"/>
  <c r="A378" i="7" s="1"/>
  <c r="F377" i="7"/>
  <c r="C378" i="7" l="1"/>
  <c r="B378" i="7"/>
  <c r="G378" i="7" l="1"/>
  <c r="H378" i="7"/>
  <c r="A379" i="7" s="1"/>
  <c r="F378" i="7"/>
  <c r="D378" i="7"/>
  <c r="C379" i="7" l="1"/>
  <c r="B379" i="7"/>
  <c r="H379" i="7" l="1"/>
  <c r="A380" i="7" s="1"/>
  <c r="D379" i="7"/>
  <c r="G379" i="7"/>
  <c r="F379" i="7"/>
  <c r="C380" i="7" l="1"/>
  <c r="B380" i="7"/>
  <c r="F380" i="7" l="1"/>
  <c r="G380" i="7"/>
  <c r="H380" i="7"/>
  <c r="A381" i="7" s="1"/>
  <c r="D380" i="7"/>
  <c r="B381" i="7" l="1"/>
  <c r="C381" i="7"/>
  <c r="H381" i="7" l="1"/>
  <c r="A382" i="7" s="1"/>
  <c r="F381" i="7"/>
  <c r="D381" i="7"/>
  <c r="G381" i="7"/>
  <c r="C382" i="7" l="1"/>
  <c r="B382" i="7"/>
  <c r="F382" i="7" l="1"/>
  <c r="D382" i="7"/>
  <c r="H382" i="7"/>
  <c r="A383" i="7" s="1"/>
  <c r="G382" i="7"/>
  <c r="C383" i="7" l="1"/>
  <c r="B383" i="7"/>
  <c r="H383" i="7" l="1"/>
  <c r="A384" i="7" s="1"/>
  <c r="G383" i="7"/>
  <c r="D383" i="7"/>
  <c r="F383" i="7"/>
  <c r="C384" i="7" l="1"/>
  <c r="B384" i="7"/>
  <c r="D384" i="7" l="1"/>
  <c r="F384" i="7"/>
  <c r="H384" i="7"/>
  <c r="A385" i="7" s="1"/>
  <c r="G384" i="7"/>
  <c r="C385" i="7" l="1"/>
  <c r="B385" i="7"/>
  <c r="H385" i="7" l="1"/>
  <c r="A386" i="7" s="1"/>
  <c r="G385" i="7"/>
  <c r="F385" i="7"/>
  <c r="D385" i="7"/>
  <c r="C386" i="7" l="1"/>
  <c r="B386" i="7"/>
  <c r="G386" i="7" l="1"/>
  <c r="H386" i="7"/>
  <c r="A387" i="7" s="1"/>
  <c r="D386" i="7"/>
  <c r="F386" i="7"/>
  <c r="B387" i="7" l="1"/>
  <c r="C387" i="7"/>
  <c r="F387" i="7" l="1"/>
  <c r="H387" i="7"/>
  <c r="A388" i="7" s="1"/>
  <c r="G387" i="7"/>
  <c r="D387" i="7"/>
  <c r="B388" i="7" l="1"/>
  <c r="C388" i="7"/>
  <c r="D388" i="7" l="1"/>
  <c r="G388" i="7"/>
  <c r="H388" i="7"/>
  <c r="A389" i="7" s="1"/>
  <c r="F388" i="7"/>
  <c r="B389" i="7" l="1"/>
  <c r="C389" i="7"/>
  <c r="F389" i="7" l="1"/>
  <c r="H389" i="7"/>
  <c r="A390" i="7" s="1"/>
  <c r="D389" i="7"/>
  <c r="G389" i="7"/>
  <c r="C390" i="7" l="1"/>
  <c r="B390" i="7"/>
  <c r="D390" i="7" l="1"/>
  <c r="H390" i="7"/>
  <c r="A391" i="7" s="1"/>
  <c r="G390" i="7"/>
  <c r="F390" i="7"/>
  <c r="C391" i="7" l="1"/>
  <c r="B391" i="7"/>
  <c r="F391" i="7" l="1"/>
  <c r="D391" i="7"/>
  <c r="H391" i="7"/>
  <c r="A392" i="7" s="1"/>
  <c r="G391" i="7"/>
  <c r="C392" i="7" l="1"/>
  <c r="B392" i="7"/>
  <c r="D392" i="7" l="1"/>
  <c r="F392" i="7"/>
  <c r="H392" i="7"/>
  <c r="A393" i="7" s="1"/>
  <c r="G392" i="7"/>
  <c r="C393" i="7" l="1"/>
  <c r="B393" i="7"/>
  <c r="H393" i="7" l="1"/>
  <c r="A394" i="7" s="1"/>
  <c r="G393" i="7"/>
  <c r="F393" i="7"/>
  <c r="D393" i="7"/>
  <c r="B394" i="7" l="1"/>
  <c r="C394" i="7"/>
  <c r="D394" i="7" l="1"/>
  <c r="H394" i="7"/>
  <c r="A395" i="7" s="1"/>
  <c r="G394" i="7"/>
  <c r="F394" i="7"/>
  <c r="C395" i="7" l="1"/>
  <c r="B395" i="7"/>
  <c r="H395" i="7" l="1"/>
  <c r="A396" i="7" s="1"/>
  <c r="D395" i="7"/>
  <c r="G395" i="7"/>
  <c r="F395" i="7"/>
  <c r="B396" i="7" l="1"/>
  <c r="C396" i="7"/>
  <c r="F396" i="7" l="1"/>
  <c r="H396" i="7"/>
  <c r="A397" i="7" s="1"/>
  <c r="D396" i="7"/>
  <c r="G396" i="7"/>
  <c r="B397" i="7" l="1"/>
  <c r="C397" i="7"/>
  <c r="F397" i="7" l="1"/>
  <c r="H397" i="7"/>
  <c r="A398" i="7" s="1"/>
  <c r="G397" i="7"/>
  <c r="D397" i="7"/>
  <c r="C398" i="7" l="1"/>
  <c r="B398" i="7"/>
  <c r="F398" i="7" l="1"/>
  <c r="D398" i="7"/>
  <c r="G398" i="7"/>
  <c r="H398" i="7"/>
  <c r="A399" i="7" s="1"/>
  <c r="C399" i="7" l="1"/>
  <c r="B399" i="7"/>
  <c r="H399" i="7" l="1"/>
  <c r="A400" i="7" s="1"/>
  <c r="D399" i="7"/>
  <c r="G399" i="7"/>
  <c r="F399" i="7"/>
  <c r="B400" i="7" l="1"/>
  <c r="C400" i="7"/>
  <c r="H400" i="7" l="1"/>
  <c r="A401" i="7" s="1"/>
  <c r="F400" i="7"/>
  <c r="D400" i="7"/>
  <c r="G400" i="7"/>
  <c r="C401" i="7" l="1"/>
  <c r="B401" i="7"/>
  <c r="G401" i="7" l="1"/>
  <c r="F401" i="7"/>
  <c r="D401" i="7"/>
  <c r="H401" i="7"/>
  <c r="A402" i="7" s="1"/>
  <c r="C402" i="7" l="1"/>
  <c r="B402" i="7"/>
  <c r="H402" i="7" l="1"/>
  <c r="A403" i="7" s="1"/>
  <c r="D402" i="7"/>
  <c r="F402" i="7"/>
  <c r="G402" i="7"/>
  <c r="B403" i="7" l="1"/>
  <c r="C403" i="7"/>
  <c r="G403" i="7" l="1"/>
  <c r="H403" i="7"/>
  <c r="A404" i="7" s="1"/>
  <c r="F403" i="7"/>
  <c r="D403" i="7"/>
  <c r="C404" i="7" l="1"/>
  <c r="B404" i="7"/>
  <c r="D404" i="7" l="1"/>
  <c r="G404" i="7"/>
  <c r="F404" i="7"/>
  <c r="H404" i="7"/>
  <c r="A405" i="7" s="1"/>
  <c r="B405" i="7" l="1"/>
  <c r="C405" i="7"/>
  <c r="D405" i="7" l="1"/>
  <c r="H405" i="7"/>
  <c r="A406" i="7" s="1"/>
  <c r="F405" i="7"/>
  <c r="G405" i="7"/>
  <c r="C406" i="7" l="1"/>
  <c r="B406" i="7"/>
  <c r="H406" i="7" l="1"/>
  <c r="A407" i="7" s="1"/>
  <c r="F406" i="7"/>
  <c r="G406" i="7"/>
  <c r="D406" i="7"/>
  <c r="C407" i="7" l="1"/>
  <c r="B407" i="7"/>
  <c r="F407" i="7" l="1"/>
  <c r="G407" i="7"/>
  <c r="D407" i="7"/>
  <c r="H407" i="7"/>
  <c r="A408" i="7" s="1"/>
  <c r="B408" i="7" l="1"/>
  <c r="C408" i="7"/>
  <c r="F408" i="7" l="1"/>
  <c r="H408" i="7"/>
  <c r="A409" i="7" s="1"/>
  <c r="D408" i="7"/>
  <c r="G408" i="7"/>
  <c r="C409" i="7" l="1"/>
  <c r="B409" i="7"/>
  <c r="D409" i="7" l="1"/>
  <c r="G409" i="7"/>
  <c r="H409" i="7"/>
  <c r="A410" i="7" s="1"/>
  <c r="F409" i="7"/>
  <c r="C410" i="7" l="1"/>
  <c r="B410" i="7"/>
  <c r="H410" i="7" l="1"/>
  <c r="A411" i="7" s="1"/>
  <c r="G410" i="7"/>
  <c r="F410" i="7"/>
  <c r="D410" i="7"/>
  <c r="B411" i="7" l="1"/>
  <c r="C411" i="7"/>
  <c r="H411" i="7" l="1"/>
  <c r="A412" i="7" s="1"/>
  <c r="F411" i="7"/>
  <c r="G411" i="7"/>
  <c r="D411" i="7"/>
  <c r="C412" i="7" l="1"/>
  <c r="B412" i="7"/>
  <c r="G412" i="7" l="1"/>
  <c r="H412" i="7"/>
  <c r="A413" i="7" s="1"/>
  <c r="F412" i="7"/>
  <c r="D412" i="7"/>
  <c r="B413" i="7" l="1"/>
  <c r="C413" i="7"/>
  <c r="G413" i="7" l="1"/>
  <c r="D413" i="7"/>
  <c r="H413" i="7"/>
  <c r="A414" i="7" s="1"/>
  <c r="F413" i="7"/>
  <c r="C414" i="7" l="1"/>
  <c r="B414" i="7"/>
  <c r="D414" i="7" l="1"/>
  <c r="F414" i="7"/>
  <c r="H414" i="7"/>
  <c r="A415" i="7" s="1"/>
  <c r="G414" i="7"/>
  <c r="C415" i="7" l="1"/>
  <c r="B415" i="7"/>
  <c r="H415" i="7" l="1"/>
  <c r="A416" i="7" s="1"/>
  <c r="G415" i="7"/>
  <c r="D415" i="7"/>
  <c r="F415" i="7"/>
  <c r="B416" i="7" l="1"/>
  <c r="C416" i="7"/>
  <c r="D416" i="7" l="1"/>
  <c r="F416" i="7"/>
  <c r="G416" i="7"/>
  <c r="H416" i="7"/>
  <c r="A417" i="7" s="1"/>
  <c r="C417" i="7" l="1"/>
  <c r="B417" i="7"/>
  <c r="H417" i="7" l="1"/>
  <c r="A418" i="7" s="1"/>
  <c r="G417" i="7"/>
  <c r="F417" i="7"/>
  <c r="D417" i="7"/>
  <c r="C418" i="7" l="1"/>
  <c r="B418" i="7"/>
  <c r="H418" i="7" l="1"/>
  <c r="A419" i="7" s="1"/>
  <c r="D418" i="7"/>
  <c r="F418" i="7"/>
  <c r="G418" i="7"/>
  <c r="B419" i="7" l="1"/>
  <c r="C419" i="7"/>
  <c r="G419" i="7" l="1"/>
  <c r="H419" i="7"/>
  <c r="A420" i="7" s="1"/>
  <c r="F419" i="7"/>
  <c r="D419" i="7"/>
  <c r="C420" i="7" l="1"/>
  <c r="B420" i="7"/>
  <c r="G420" i="7" l="1"/>
  <c r="H420" i="7"/>
  <c r="A421" i="7" s="1"/>
  <c r="D420" i="7"/>
  <c r="F420" i="7"/>
  <c r="B421" i="7" l="1"/>
  <c r="C421" i="7"/>
  <c r="D421" i="7" l="1"/>
  <c r="G421" i="7"/>
  <c r="F421" i="7"/>
  <c r="H421" i="7"/>
  <c r="A422" i="7" s="1"/>
  <c r="C422" i="7" l="1"/>
  <c r="B422" i="7"/>
  <c r="F422" i="7" l="1"/>
  <c r="D422" i="7"/>
  <c r="G422" i="7"/>
  <c r="H422" i="7"/>
  <c r="A423" i="7" s="1"/>
  <c r="C423" i="7" l="1"/>
  <c r="B423" i="7"/>
  <c r="G423" i="7" l="1"/>
  <c r="D423" i="7"/>
  <c r="H423" i="7"/>
  <c r="A424" i="7" s="1"/>
  <c r="F423" i="7"/>
  <c r="B424" i="7" l="1"/>
  <c r="C424" i="7"/>
  <c r="F424" i="7" l="1"/>
  <c r="G424" i="7"/>
  <c r="D424" i="7"/>
  <c r="H424" i="7"/>
  <c r="A425" i="7" s="1"/>
  <c r="C425" i="7" l="1"/>
  <c r="B425" i="7"/>
  <c r="F425" i="7" l="1"/>
  <c r="D425" i="7"/>
  <c r="G425" i="7"/>
  <c r="H425" i="7"/>
  <c r="A426" i="7" s="1"/>
  <c r="C426" i="7" l="1"/>
  <c r="B426" i="7"/>
  <c r="G426" i="7" l="1"/>
  <c r="H426" i="7"/>
  <c r="A427" i="7" s="1"/>
  <c r="D426" i="7"/>
  <c r="F426" i="7"/>
  <c r="B427" i="7" l="1"/>
  <c r="C427" i="7"/>
  <c r="F427" i="7" l="1"/>
  <c r="H427" i="7"/>
  <c r="A428" i="7" s="1"/>
  <c r="D427" i="7"/>
  <c r="G427" i="7"/>
  <c r="C428" i="7" l="1"/>
  <c r="B428" i="7"/>
  <c r="H428" i="7" l="1"/>
  <c r="A429" i="7" s="1"/>
  <c r="D428" i="7"/>
  <c r="G428" i="7"/>
  <c r="F428" i="7"/>
  <c r="C429" i="7" l="1"/>
  <c r="B429" i="7"/>
  <c r="F429" i="7" l="1"/>
  <c r="D429" i="7"/>
  <c r="H429" i="7"/>
  <c r="A430" i="7" s="1"/>
  <c r="G429" i="7"/>
  <c r="C430" i="7" l="1"/>
  <c r="B430" i="7"/>
  <c r="F430" i="7" l="1"/>
  <c r="G430" i="7"/>
  <c r="H430" i="7"/>
  <c r="A431" i="7" s="1"/>
  <c r="D430" i="7"/>
  <c r="C431" i="7" l="1"/>
  <c r="B431" i="7"/>
  <c r="G431" i="7" l="1"/>
  <c r="F431" i="7"/>
  <c r="D431" i="7"/>
  <c r="H431" i="7"/>
  <c r="A432" i="7" s="1"/>
  <c r="B432" i="7" l="1"/>
  <c r="C432" i="7"/>
  <c r="G432" i="7" l="1"/>
  <c r="H432" i="7"/>
  <c r="A433" i="7" s="1"/>
  <c r="F432" i="7"/>
  <c r="D432" i="7"/>
  <c r="B433" i="7" l="1"/>
  <c r="C433" i="7"/>
  <c r="F433" i="7" l="1"/>
  <c r="D433" i="7"/>
  <c r="G433" i="7"/>
  <c r="H433" i="7"/>
  <c r="A434" i="7" s="1"/>
  <c r="C434" i="7" l="1"/>
  <c r="B434" i="7"/>
  <c r="G434" i="7" l="1"/>
  <c r="F434" i="7"/>
  <c r="H434" i="7"/>
  <c r="A435" i="7" s="1"/>
  <c r="D434" i="7"/>
  <c r="B435" i="7" l="1"/>
  <c r="C435" i="7"/>
  <c r="G435" i="7" l="1"/>
  <c r="H435" i="7"/>
  <c r="A436" i="7" s="1"/>
  <c r="F435" i="7"/>
  <c r="D435" i="7"/>
  <c r="C436" i="7" l="1"/>
  <c r="B436" i="7"/>
  <c r="G436" i="7" l="1"/>
  <c r="F436" i="7"/>
  <c r="D436" i="7"/>
  <c r="H436" i="7"/>
  <c r="A437" i="7" s="1"/>
  <c r="B437" i="7" l="1"/>
  <c r="C437" i="7"/>
  <c r="H437" i="7" l="1"/>
  <c r="A438" i="7" s="1"/>
  <c r="D437" i="7"/>
  <c r="G437" i="7"/>
  <c r="F437" i="7"/>
  <c r="C438" i="7" l="1"/>
  <c r="B438" i="7"/>
  <c r="H438" i="7" l="1"/>
  <c r="A439" i="7" s="1"/>
  <c r="F438" i="7"/>
  <c r="D438" i="7"/>
  <c r="G438" i="7"/>
  <c r="C439" i="7" l="1"/>
  <c r="B439" i="7"/>
  <c r="F439" i="7" l="1"/>
  <c r="G439" i="7"/>
  <c r="D439" i="7"/>
  <c r="H439" i="7"/>
  <c r="A440" i="7" s="1"/>
  <c r="B440" i="7" l="1"/>
  <c r="C440" i="7"/>
  <c r="H440" i="7" l="1"/>
  <c r="A441" i="7" s="1"/>
  <c r="F440" i="7"/>
  <c r="G440" i="7"/>
  <c r="D440" i="7"/>
  <c r="C441" i="7" l="1"/>
  <c r="B441" i="7"/>
  <c r="D441" i="7" l="1"/>
  <c r="G441" i="7"/>
  <c r="F441" i="7"/>
  <c r="H441" i="7"/>
  <c r="A442" i="7" s="1"/>
  <c r="C442" i="7" l="1"/>
  <c r="B442" i="7"/>
  <c r="D442" i="7" l="1"/>
  <c r="H442" i="7"/>
  <c r="A443" i="7" s="1"/>
  <c r="G442" i="7"/>
  <c r="F442" i="7"/>
  <c r="B443" i="7" l="1"/>
  <c r="C443" i="7"/>
  <c r="D443" i="7" l="1"/>
  <c r="H443" i="7"/>
  <c r="A444" i="7" s="1"/>
  <c r="G443" i="7"/>
  <c r="F443" i="7"/>
  <c r="C444" i="7" l="1"/>
  <c r="B444" i="7"/>
  <c r="D444" i="7" l="1"/>
  <c r="G444" i="7"/>
  <c r="F444" i="7"/>
  <c r="H444" i="7"/>
  <c r="A445" i="7" s="1"/>
  <c r="B445" i="7" l="1"/>
  <c r="C445" i="7"/>
  <c r="G445" i="7" l="1"/>
  <c r="D445" i="7"/>
  <c r="H445" i="7"/>
  <c r="A446" i="7" s="1"/>
  <c r="F445" i="7"/>
  <c r="C446" i="7" l="1"/>
  <c r="B446" i="7"/>
  <c r="F446" i="7" l="1"/>
  <c r="G446" i="7"/>
  <c r="H446" i="7"/>
  <c r="A447" i="7" s="1"/>
  <c r="D446" i="7"/>
  <c r="C447" i="7" l="1"/>
  <c r="B447" i="7"/>
  <c r="D447" i="7" l="1"/>
  <c r="H447" i="7"/>
  <c r="A448" i="7" s="1"/>
  <c r="F447" i="7"/>
  <c r="G447" i="7"/>
  <c r="B448" i="7" l="1"/>
  <c r="C448" i="7"/>
  <c r="F448" i="7" l="1"/>
  <c r="D448" i="7"/>
  <c r="H448" i="7"/>
  <c r="A449" i="7" s="1"/>
  <c r="G448" i="7"/>
  <c r="C449" i="7" l="1"/>
  <c r="B449" i="7"/>
  <c r="G449" i="7" l="1"/>
  <c r="F449" i="7"/>
  <c r="D449" i="7"/>
  <c r="H449" i="7"/>
  <c r="A450" i="7" s="1"/>
  <c r="C450" i="7" l="1"/>
  <c r="B450" i="7"/>
  <c r="H450" i="7" l="1"/>
  <c r="A451" i="7" s="1"/>
  <c r="G450" i="7"/>
  <c r="F450" i="7"/>
  <c r="D450" i="7"/>
  <c r="B451" i="7" l="1"/>
  <c r="C451" i="7"/>
  <c r="F451" i="7" l="1"/>
  <c r="H451" i="7"/>
  <c r="A452" i="7" s="1"/>
  <c r="G451" i="7"/>
  <c r="D451" i="7"/>
  <c r="C452" i="7" l="1"/>
  <c r="B452" i="7"/>
  <c r="F452" i="7" l="1"/>
  <c r="G452" i="7"/>
  <c r="H452" i="7"/>
  <c r="A453" i="7" s="1"/>
  <c r="D452" i="7"/>
  <c r="B453" i="7" l="1"/>
  <c r="C453" i="7"/>
  <c r="F453" i="7" l="1"/>
  <c r="D453" i="7"/>
  <c r="H453" i="7"/>
  <c r="A454" i="7" s="1"/>
  <c r="G453" i="7"/>
  <c r="C454" i="7" l="1"/>
  <c r="B454" i="7"/>
  <c r="H454" i="7" l="1"/>
  <c r="A455" i="7" s="1"/>
  <c r="D454" i="7"/>
  <c r="F454" i="7"/>
  <c r="G454" i="7"/>
  <c r="C455" i="7" l="1"/>
  <c r="B455" i="7"/>
  <c r="D455" i="7" l="1"/>
  <c r="H455" i="7"/>
  <c r="A456" i="7" s="1"/>
  <c r="G455" i="7"/>
  <c r="F455" i="7"/>
  <c r="B456" i="7" l="1"/>
  <c r="C456" i="7"/>
  <c r="D456" i="7" l="1"/>
  <c r="H456" i="7"/>
  <c r="A457" i="7" s="1"/>
  <c r="F456" i="7"/>
  <c r="G456" i="7"/>
  <c r="C457" i="7" l="1"/>
  <c r="B457" i="7"/>
  <c r="F457" i="7" l="1"/>
  <c r="D457" i="7"/>
  <c r="G457" i="7"/>
  <c r="H457" i="7"/>
  <c r="A458" i="7" s="1"/>
  <c r="C458" i="7" l="1"/>
  <c r="B458" i="7"/>
  <c r="F458" i="7" l="1"/>
  <c r="H458" i="7"/>
  <c r="A459" i="7" s="1"/>
  <c r="G458" i="7"/>
  <c r="D458" i="7"/>
  <c r="B459" i="7" l="1"/>
  <c r="C459" i="7"/>
  <c r="G459" i="7" l="1"/>
  <c r="H459" i="7"/>
  <c r="A460" i="7" s="1"/>
  <c r="F459" i="7"/>
  <c r="D459" i="7"/>
  <c r="C460" i="7" l="1"/>
  <c r="B460" i="7"/>
  <c r="D460" i="7" l="1"/>
  <c r="G460" i="7"/>
  <c r="H460" i="7"/>
  <c r="A461" i="7" s="1"/>
  <c r="F460" i="7"/>
  <c r="B461" i="7" l="1"/>
  <c r="C461" i="7"/>
  <c r="D461" i="7" l="1"/>
  <c r="F461" i="7"/>
  <c r="H461" i="7"/>
  <c r="A462" i="7" s="1"/>
  <c r="G461" i="7"/>
  <c r="C462" i="7" l="1"/>
  <c r="B462" i="7"/>
  <c r="H462" i="7" l="1"/>
  <c r="A463" i="7" s="1"/>
  <c r="F462" i="7"/>
  <c r="G462" i="7"/>
  <c r="D462" i="7"/>
  <c r="C463" i="7" l="1"/>
  <c r="B463" i="7"/>
  <c r="G463" i="7" l="1"/>
  <c r="F463" i="7"/>
  <c r="D463" i="7"/>
  <c r="H463" i="7"/>
  <c r="A464" i="7" s="1"/>
  <c r="B464" i="7" l="1"/>
  <c r="C464" i="7"/>
  <c r="H464" i="7" l="1"/>
  <c r="A465" i="7" s="1"/>
  <c r="F464" i="7"/>
  <c r="G464" i="7"/>
  <c r="D464" i="7"/>
  <c r="C465" i="7" l="1"/>
  <c r="B465" i="7"/>
  <c r="G465" i="7" l="1"/>
  <c r="H465" i="7"/>
  <c r="A466" i="7" s="1"/>
  <c r="D465" i="7"/>
  <c r="F465" i="7"/>
  <c r="B466" i="7" l="1"/>
  <c r="C466" i="7"/>
  <c r="H466" i="7" l="1"/>
  <c r="A467" i="7" s="1"/>
  <c r="D466" i="7"/>
  <c r="F466" i="7"/>
  <c r="G466" i="7"/>
  <c r="C467" i="7" l="1"/>
  <c r="B467" i="7"/>
  <c r="G467" i="7" l="1"/>
  <c r="D467" i="7"/>
  <c r="F467" i="7"/>
  <c r="H467" i="7"/>
  <c r="A468" i="7" s="1"/>
  <c r="B468" i="7" l="1"/>
  <c r="C468" i="7"/>
  <c r="H468" i="7" l="1"/>
  <c r="A469" i="7" s="1"/>
  <c r="F468" i="7"/>
  <c r="G468" i="7"/>
  <c r="D468" i="7"/>
  <c r="B469" i="7" l="1"/>
  <c r="C469" i="7"/>
  <c r="D469" i="7" l="1"/>
  <c r="G469" i="7"/>
  <c r="H469" i="7"/>
  <c r="A470" i="7" s="1"/>
  <c r="F469" i="7"/>
  <c r="B470" i="7" l="1"/>
  <c r="C470" i="7"/>
  <c r="H470" i="7" l="1"/>
  <c r="A471" i="7" s="1"/>
  <c r="F470" i="7"/>
  <c r="D470" i="7"/>
  <c r="G470" i="7"/>
  <c r="B471" i="7" l="1"/>
  <c r="C471" i="7"/>
  <c r="F471" i="7" l="1"/>
  <c r="H471" i="7"/>
  <c r="A472" i="7" s="1"/>
  <c r="G471" i="7"/>
  <c r="D471" i="7"/>
  <c r="C472" i="7" l="1"/>
  <c r="B472" i="7"/>
  <c r="H472" i="7" l="1"/>
  <c r="A473" i="7" s="1"/>
  <c r="G472" i="7"/>
  <c r="F472" i="7"/>
  <c r="D472" i="7"/>
  <c r="C473" i="7" l="1"/>
  <c r="B473" i="7"/>
  <c r="D473" i="7" l="1"/>
  <c r="F473" i="7"/>
  <c r="H473" i="7"/>
  <c r="A474" i="7" s="1"/>
  <c r="G473" i="7"/>
  <c r="C474" i="7" l="1"/>
  <c r="B474" i="7"/>
  <c r="F474" i="7" l="1"/>
  <c r="D474" i="7"/>
  <c r="G474" i="7"/>
  <c r="H474" i="7"/>
  <c r="A475" i="7" s="1"/>
  <c r="C475" i="7" l="1"/>
  <c r="B475" i="7"/>
  <c r="G475" i="7" l="1"/>
  <c r="D475" i="7"/>
  <c r="H475" i="7"/>
  <c r="A476" i="7" s="1"/>
  <c r="F475" i="7"/>
  <c r="B476" i="7" l="1"/>
  <c r="C476" i="7"/>
  <c r="F476" i="7" l="1"/>
  <c r="D476" i="7"/>
  <c r="H476" i="7"/>
  <c r="A477" i="7" s="1"/>
  <c r="G476" i="7"/>
  <c r="C477" i="7" l="1"/>
  <c r="B477" i="7"/>
  <c r="F477" i="7" l="1"/>
  <c r="G477" i="7"/>
  <c r="H477" i="7"/>
  <c r="A478" i="7" s="1"/>
  <c r="D477" i="7"/>
  <c r="C478" i="7" l="1"/>
  <c r="B478" i="7"/>
  <c r="F478" i="7" l="1"/>
  <c r="H478" i="7"/>
  <c r="A479" i="7" s="1"/>
  <c r="G478" i="7"/>
  <c r="D478" i="7"/>
  <c r="B479" i="7" l="1"/>
  <c r="C479" i="7"/>
  <c r="H479" i="7" l="1"/>
  <c r="A480" i="7" s="1"/>
  <c r="D479" i="7"/>
  <c r="G479" i="7"/>
  <c r="F479" i="7"/>
  <c r="C480" i="7" l="1"/>
  <c r="B480" i="7"/>
  <c r="F480" i="7" l="1"/>
  <c r="G480" i="7"/>
  <c r="H480" i="7"/>
  <c r="A481" i="7" s="1"/>
  <c r="D480" i="7"/>
  <c r="C481" i="7" l="1"/>
  <c r="B481" i="7"/>
  <c r="H481" i="7" l="1"/>
  <c r="A482" i="7" s="1"/>
  <c r="D481" i="7"/>
  <c r="G481" i="7"/>
  <c r="F481" i="7"/>
  <c r="C482" i="7" l="1"/>
  <c r="B482" i="7"/>
  <c r="F482" i="7" l="1"/>
  <c r="D482" i="7"/>
  <c r="G482" i="7"/>
  <c r="H482" i="7"/>
  <c r="A483" i="7" s="1"/>
  <c r="C483" i="7" l="1"/>
  <c r="B483" i="7"/>
  <c r="D483" i="7" l="1"/>
  <c r="F483" i="7"/>
  <c r="G483" i="7"/>
  <c r="H483" i="7"/>
  <c r="A484" i="7" s="1"/>
  <c r="B484" i="7" l="1"/>
  <c r="C484" i="7"/>
  <c r="F484" i="7" l="1"/>
  <c r="H484" i="7"/>
  <c r="A485" i="7" s="1"/>
  <c r="D484" i="7"/>
  <c r="G484" i="7"/>
  <c r="B485" i="7" l="1"/>
  <c r="C485" i="7"/>
  <c r="F485" i="7" l="1"/>
  <c r="G485" i="7"/>
  <c r="H485" i="7"/>
  <c r="A486" i="7" s="1"/>
  <c r="D485" i="7"/>
  <c r="C486" i="7" l="1"/>
  <c r="B486" i="7"/>
  <c r="D486" i="7" l="1"/>
  <c r="H486" i="7"/>
  <c r="A487" i="7" s="1"/>
  <c r="G486" i="7"/>
  <c r="F486" i="7"/>
  <c r="B487" i="7" l="1"/>
  <c r="C487" i="7"/>
  <c r="H487" i="7" l="1"/>
  <c r="A488" i="7" s="1"/>
  <c r="F487" i="7"/>
  <c r="D487" i="7"/>
  <c r="G487" i="7"/>
  <c r="C488" i="7" l="1"/>
  <c r="B488" i="7"/>
  <c r="F488" i="7" l="1"/>
  <c r="G488" i="7"/>
  <c r="D488" i="7"/>
  <c r="H488" i="7"/>
  <c r="A489" i="7" s="1"/>
  <c r="B489" i="7" l="1"/>
  <c r="C489" i="7"/>
  <c r="F489" i="7" l="1"/>
  <c r="D489" i="7"/>
  <c r="G489" i="7"/>
  <c r="H489" i="7"/>
  <c r="A490" i="7" s="1"/>
  <c r="C490" i="7" l="1"/>
  <c r="B490" i="7"/>
  <c r="D490" i="7" l="1"/>
  <c r="F490" i="7"/>
  <c r="G490" i="7"/>
  <c r="H490" i="7"/>
  <c r="A491" i="7" s="1"/>
  <c r="C491" i="7" l="1"/>
  <c r="B491" i="7"/>
  <c r="H491" i="7" l="1"/>
  <c r="A492" i="7" s="1"/>
  <c r="G491" i="7"/>
  <c r="F491" i="7"/>
  <c r="D491" i="7"/>
  <c r="B492" i="7" l="1"/>
  <c r="C492" i="7"/>
  <c r="F492" i="7" l="1"/>
  <c r="G492" i="7"/>
  <c r="D492" i="7"/>
  <c r="H492" i="7"/>
  <c r="A493" i="7" s="1"/>
  <c r="C493" i="7" l="1"/>
  <c r="B493" i="7"/>
  <c r="F493" i="7" l="1"/>
  <c r="G493" i="7"/>
  <c r="H493" i="7"/>
  <c r="A494" i="7" s="1"/>
  <c r="D493" i="7"/>
  <c r="B494" i="7" l="1"/>
  <c r="C494" i="7"/>
  <c r="G494" i="7" l="1"/>
  <c r="F494" i="7"/>
  <c r="D494" i="7"/>
  <c r="H494" i="7"/>
  <c r="A495" i="7" s="1"/>
  <c r="B495" i="7" l="1"/>
  <c r="C495" i="7"/>
  <c r="D495" i="7" l="1"/>
  <c r="H495" i="7"/>
  <c r="A496" i="7" s="1"/>
  <c r="F495" i="7"/>
  <c r="G495" i="7"/>
  <c r="C496" i="7" l="1"/>
  <c r="B496" i="7"/>
  <c r="F496" i="7" l="1"/>
  <c r="G496" i="7"/>
  <c r="D496" i="7"/>
  <c r="H496" i="7"/>
  <c r="A497" i="7" s="1"/>
  <c r="C497" i="7" l="1"/>
  <c r="B497" i="7"/>
  <c r="H497" i="7" l="1"/>
  <c r="A498" i="7" s="1"/>
  <c r="D497" i="7"/>
  <c r="G497" i="7"/>
  <c r="F497" i="7"/>
  <c r="C498" i="7" l="1"/>
  <c r="B498" i="7"/>
  <c r="G498" i="7" l="1"/>
  <c r="F498" i="7"/>
  <c r="D498" i="7"/>
  <c r="H498" i="7"/>
  <c r="A499" i="7" s="1"/>
  <c r="C499" i="7" l="1"/>
  <c r="B499" i="7"/>
  <c r="D499" i="7" l="1"/>
  <c r="F499" i="7"/>
  <c r="H499" i="7"/>
  <c r="A500" i="7" s="1"/>
  <c r="G499" i="7"/>
  <c r="B500" i="7" l="1"/>
  <c r="C500" i="7"/>
  <c r="D500" i="7" l="1"/>
  <c r="H500" i="7"/>
  <c r="A501" i="7" s="1"/>
  <c r="F500" i="7"/>
  <c r="G500" i="7"/>
  <c r="C501" i="7" l="1"/>
  <c r="B501" i="7"/>
  <c r="H501" i="7" l="1"/>
  <c r="A502" i="7" s="1"/>
  <c r="G501" i="7"/>
  <c r="F501" i="7"/>
  <c r="D501" i="7"/>
  <c r="C502" i="7" l="1"/>
  <c r="B502" i="7"/>
  <c r="D502" i="7" l="1"/>
  <c r="H502" i="7"/>
  <c r="A503" i="7" s="1"/>
  <c r="F502" i="7"/>
  <c r="G502" i="7"/>
  <c r="B503" i="7" l="1"/>
  <c r="C503" i="7"/>
  <c r="G503" i="7" l="1"/>
  <c r="H503" i="7"/>
  <c r="A504" i="7" s="1"/>
  <c r="F503" i="7"/>
  <c r="D503" i="7"/>
  <c r="C504" i="7" l="1"/>
  <c r="B504" i="7"/>
  <c r="F504" i="7" l="1"/>
  <c r="H504" i="7"/>
  <c r="A505" i="7" s="1"/>
  <c r="G504" i="7"/>
  <c r="D504" i="7"/>
  <c r="B505" i="7" l="1"/>
  <c r="C505" i="7"/>
  <c r="F505" i="7" l="1"/>
  <c r="D505" i="7"/>
  <c r="G505" i="7"/>
  <c r="H505" i="7"/>
  <c r="A506" i="7" s="1"/>
  <c r="B506" i="7" l="1"/>
  <c r="C506" i="7"/>
  <c r="F506" i="7" l="1"/>
  <c r="G506" i="7"/>
  <c r="D506" i="7"/>
  <c r="H506" i="7"/>
  <c r="A507" i="7" s="1"/>
  <c r="C507" i="7" l="1"/>
  <c r="B507" i="7"/>
  <c r="F507" i="7" l="1"/>
  <c r="G507" i="7"/>
  <c r="H507" i="7"/>
  <c r="A508" i="7" s="1"/>
  <c r="D507" i="7"/>
  <c r="B508" i="7" l="1"/>
  <c r="C508" i="7"/>
  <c r="F508" i="7" l="1"/>
  <c r="H508" i="7"/>
  <c r="A509" i="7" s="1"/>
  <c r="D508" i="7"/>
  <c r="G508" i="7"/>
  <c r="C509" i="7" l="1"/>
  <c r="B509" i="7"/>
  <c r="D509" i="7" l="1"/>
  <c r="H509" i="7"/>
  <c r="A510" i="7" s="1"/>
  <c r="G509" i="7"/>
  <c r="F509" i="7"/>
  <c r="C510" i="7" l="1"/>
  <c r="B510" i="7"/>
  <c r="G510" i="7" l="1"/>
  <c r="F510" i="7"/>
  <c r="D510" i="7"/>
  <c r="H510" i="7"/>
  <c r="A511" i="7" s="1"/>
  <c r="B511" i="7" l="1"/>
  <c r="C511" i="7"/>
  <c r="F511" i="7" l="1"/>
  <c r="G511" i="7"/>
  <c r="H511" i="7"/>
  <c r="A512" i="7" s="1"/>
  <c r="D511" i="7"/>
  <c r="C512" i="7" l="1"/>
  <c r="B512" i="7"/>
  <c r="G512" i="7" l="1"/>
  <c r="H512" i="7"/>
  <c r="A513" i="7" s="1"/>
  <c r="D512" i="7"/>
  <c r="F512" i="7"/>
  <c r="B513" i="7" l="1"/>
  <c r="C513" i="7"/>
  <c r="H513" i="7" l="1"/>
  <c r="A514" i="7" s="1"/>
  <c r="G513" i="7"/>
  <c r="D513" i="7"/>
  <c r="F513" i="7"/>
  <c r="C514" i="7" l="1"/>
  <c r="B514" i="7"/>
  <c r="D514" i="7" l="1"/>
  <c r="F514" i="7"/>
  <c r="H514" i="7"/>
  <c r="A515" i="7" s="1"/>
  <c r="G514" i="7"/>
  <c r="C515" i="7" l="1"/>
  <c r="B515" i="7"/>
  <c r="D515" i="7" l="1"/>
  <c r="F515" i="7"/>
  <c r="H515" i="7"/>
  <c r="A516" i="7" s="1"/>
  <c r="G515" i="7"/>
  <c r="C516" i="7" l="1"/>
  <c r="B516" i="7"/>
  <c r="H516" i="7" l="1"/>
  <c r="A517" i="7" s="1"/>
  <c r="G516" i="7"/>
  <c r="D516" i="7"/>
  <c r="F516" i="7"/>
  <c r="B517" i="7" l="1"/>
  <c r="C517" i="7"/>
  <c r="G517" i="7" l="1"/>
  <c r="H517" i="7"/>
  <c r="A518" i="7" s="1"/>
  <c r="F517" i="7"/>
  <c r="D517" i="7"/>
  <c r="C518" i="7" l="1"/>
  <c r="B518" i="7"/>
  <c r="F518" i="7" l="1"/>
  <c r="G518" i="7"/>
  <c r="H518" i="7"/>
  <c r="A519" i="7" s="1"/>
  <c r="D518" i="7"/>
  <c r="C519" i="7" l="1"/>
  <c r="B519" i="7"/>
  <c r="D519" i="7" l="1"/>
  <c r="G519" i="7"/>
  <c r="H519" i="7"/>
  <c r="A520" i="7" s="1"/>
  <c r="F519" i="7"/>
  <c r="B520" i="7" l="1"/>
  <c r="C520" i="7"/>
  <c r="F520" i="7" l="1"/>
  <c r="H520" i="7"/>
  <c r="A521" i="7" s="1"/>
  <c r="D520" i="7"/>
  <c r="G520" i="7"/>
  <c r="C521" i="7" l="1"/>
  <c r="B521" i="7"/>
  <c r="G521" i="7" l="1"/>
  <c r="D521" i="7"/>
  <c r="H521" i="7"/>
  <c r="A522" i="7" s="1"/>
  <c r="F521" i="7"/>
  <c r="C522" i="7" l="1"/>
  <c r="B522" i="7"/>
  <c r="D522" i="7" l="1"/>
  <c r="H522" i="7"/>
  <c r="A523" i="7" s="1"/>
  <c r="F522" i="7"/>
  <c r="G522" i="7"/>
  <c r="C523" i="7" l="1"/>
  <c r="B523" i="7"/>
  <c r="F523" i="7" l="1"/>
  <c r="H523" i="7"/>
  <c r="A524" i="7" s="1"/>
  <c r="G523" i="7"/>
  <c r="D523" i="7"/>
  <c r="B524" i="7" l="1"/>
  <c r="C524" i="7"/>
  <c r="F524" i="7" l="1"/>
  <c r="G524" i="7"/>
  <c r="D524" i="7"/>
  <c r="H524" i="7"/>
  <c r="A525" i="7" s="1"/>
  <c r="B525" i="7" l="1"/>
  <c r="C525" i="7"/>
  <c r="D525" i="7" l="1"/>
  <c r="H525" i="7"/>
  <c r="A526" i="7" s="1"/>
  <c r="F525" i="7"/>
  <c r="G525" i="7"/>
  <c r="C526" i="7" l="1"/>
  <c r="B526" i="7"/>
  <c r="F526" i="7" l="1"/>
  <c r="G526" i="7"/>
  <c r="D526" i="7"/>
  <c r="H526" i="7"/>
  <c r="A527" i="7" s="1"/>
  <c r="B527" i="7" l="1"/>
  <c r="C527" i="7"/>
  <c r="G527" i="7" l="1"/>
  <c r="D527" i="7"/>
  <c r="F527" i="7"/>
  <c r="H527" i="7"/>
  <c r="A528" i="7" s="1"/>
  <c r="B528" i="7" l="1"/>
  <c r="C528" i="7"/>
  <c r="G528" i="7" l="1"/>
  <c r="F528" i="7"/>
  <c r="D528" i="7"/>
  <c r="H528" i="7"/>
  <c r="A529" i="7" s="1"/>
  <c r="C529" i="7" l="1"/>
  <c r="B529" i="7"/>
  <c r="G529" i="7" l="1"/>
  <c r="F529" i="7"/>
  <c r="H529" i="7"/>
  <c r="A530" i="7" s="1"/>
  <c r="D529" i="7"/>
  <c r="C530" i="7" l="1"/>
  <c r="B530" i="7"/>
  <c r="D530" i="7" l="1"/>
  <c r="H530" i="7"/>
  <c r="A531" i="7" s="1"/>
  <c r="G530" i="7"/>
  <c r="F530" i="7"/>
  <c r="B531" i="7" l="1"/>
  <c r="C531" i="7"/>
  <c r="H531" i="7" l="1"/>
  <c r="A532" i="7" s="1"/>
  <c r="F531" i="7"/>
  <c r="D531" i="7"/>
  <c r="G531" i="7"/>
  <c r="C532" i="7" l="1"/>
  <c r="B532" i="7"/>
  <c r="G532" i="7" l="1"/>
  <c r="H532" i="7"/>
  <c r="A533" i="7" s="1"/>
  <c r="D532" i="7"/>
  <c r="F532" i="7"/>
  <c r="B533" i="7" l="1"/>
  <c r="C533" i="7"/>
  <c r="H533" i="7" l="1"/>
  <c r="A534" i="7" s="1"/>
  <c r="D533" i="7"/>
  <c r="F533" i="7"/>
  <c r="G533" i="7"/>
  <c r="C534" i="7" l="1"/>
  <c r="B534" i="7"/>
  <c r="G534" i="7" l="1"/>
  <c r="F534" i="7"/>
  <c r="D534" i="7"/>
  <c r="H534" i="7"/>
  <c r="A535" i="7" s="1"/>
  <c r="C535" i="7" l="1"/>
  <c r="B535" i="7"/>
  <c r="G535" i="7" l="1"/>
  <c r="D535" i="7"/>
  <c r="F535" i="7"/>
  <c r="H535" i="7"/>
  <c r="A536" i="7" s="1"/>
  <c r="C536" i="7" l="1"/>
  <c r="B536" i="7"/>
  <c r="F536" i="7" l="1"/>
  <c r="H536" i="7"/>
  <c r="A537" i="7" s="1"/>
  <c r="D536" i="7"/>
  <c r="G536" i="7"/>
  <c r="C537" i="7" l="1"/>
  <c r="B537" i="7"/>
  <c r="H537" i="7" l="1"/>
  <c r="A538" i="7" s="1"/>
  <c r="G537" i="7"/>
  <c r="F537" i="7"/>
  <c r="D537" i="7"/>
  <c r="C538" i="7" l="1"/>
  <c r="B538" i="7"/>
  <c r="G538" i="7" l="1"/>
  <c r="H538" i="7"/>
  <c r="A539" i="7" s="1"/>
  <c r="D538" i="7"/>
  <c r="F538" i="7"/>
  <c r="B539" i="7" l="1"/>
  <c r="C539" i="7"/>
  <c r="G539" i="7" l="1"/>
  <c r="H539" i="7"/>
  <c r="A540" i="7" s="1"/>
  <c r="F539" i="7"/>
  <c r="D539" i="7"/>
  <c r="C540" i="7" l="1"/>
  <c r="B540" i="7"/>
  <c r="G540" i="7" l="1"/>
  <c r="H540" i="7"/>
  <c r="A541" i="7" s="1"/>
  <c r="F540" i="7"/>
  <c r="D540" i="7"/>
  <c r="B541" i="7" l="1"/>
  <c r="C541" i="7"/>
  <c r="G541" i="7" l="1"/>
  <c r="D541" i="7"/>
  <c r="H541" i="7"/>
  <c r="A542" i="7" s="1"/>
  <c r="F541" i="7"/>
  <c r="C542" i="7" l="1"/>
  <c r="B542" i="7"/>
  <c r="G542" i="7" l="1"/>
  <c r="F542" i="7"/>
  <c r="H542" i="7"/>
  <c r="A543" i="7" s="1"/>
  <c r="D542" i="7"/>
  <c r="C543" i="7" l="1"/>
  <c r="B543" i="7"/>
  <c r="D543" i="7" l="1"/>
  <c r="H543" i="7"/>
  <c r="A544" i="7" s="1"/>
  <c r="F543" i="7"/>
  <c r="G543" i="7"/>
  <c r="B544" i="7" l="1"/>
  <c r="C544" i="7"/>
  <c r="D544" i="7" l="1"/>
  <c r="H544" i="7"/>
  <c r="A545" i="7" s="1"/>
  <c r="F544" i="7"/>
  <c r="G544" i="7"/>
  <c r="C545" i="7" l="1"/>
  <c r="B545" i="7"/>
  <c r="F545" i="7" l="1"/>
  <c r="G545" i="7"/>
  <c r="H545" i="7"/>
  <c r="A546" i="7" s="1"/>
  <c r="D545" i="7"/>
  <c r="B546" i="7" l="1"/>
  <c r="C546" i="7"/>
  <c r="H546" i="7" l="1"/>
  <c r="A547" i="7" s="1"/>
  <c r="D546" i="7"/>
  <c r="F546" i="7"/>
  <c r="G546" i="7"/>
  <c r="C547" i="7" l="1"/>
  <c r="B547" i="7"/>
  <c r="H547" i="7" l="1"/>
  <c r="A548" i="7" s="1"/>
  <c r="G547" i="7"/>
  <c r="D547" i="7"/>
  <c r="F547" i="7"/>
  <c r="B548" i="7" l="1"/>
  <c r="C548" i="7"/>
  <c r="F548" i="7" l="1"/>
  <c r="H548" i="7"/>
  <c r="A549" i="7" s="1"/>
  <c r="G548" i="7"/>
  <c r="D548" i="7"/>
  <c r="B549" i="7" l="1"/>
  <c r="C549" i="7"/>
  <c r="D549" i="7" l="1"/>
  <c r="G549" i="7"/>
  <c r="F549" i="7"/>
  <c r="H549" i="7"/>
  <c r="A550" i="7" s="1"/>
  <c r="C550" i="7" l="1"/>
  <c r="B550" i="7"/>
  <c r="F550" i="7" l="1"/>
  <c r="G550" i="7"/>
  <c r="H550" i="7"/>
  <c r="A551" i="7" s="1"/>
  <c r="D550" i="7"/>
  <c r="C551" i="7" l="1"/>
  <c r="B551" i="7"/>
  <c r="F551" i="7" l="1"/>
  <c r="D551" i="7"/>
  <c r="G551" i="7"/>
  <c r="H551" i="7"/>
  <c r="A552" i="7" s="1"/>
  <c r="B552" i="7" l="1"/>
  <c r="C552" i="7"/>
  <c r="D552" i="7" l="1"/>
  <c r="H552" i="7"/>
  <c r="A553" i="7" s="1"/>
  <c r="G552" i="7"/>
  <c r="F552" i="7"/>
  <c r="B553" i="7" l="1"/>
  <c r="C553" i="7"/>
  <c r="D553" i="7" l="1"/>
  <c r="H553" i="7"/>
  <c r="A554" i="7" s="1"/>
  <c r="G553" i="7"/>
  <c r="F553" i="7"/>
  <c r="C554" i="7" l="1"/>
  <c r="B554" i="7"/>
  <c r="G554" i="7" l="1"/>
  <c r="F554" i="7"/>
  <c r="H554" i="7"/>
  <c r="A555" i="7" s="1"/>
  <c r="D554" i="7"/>
  <c r="B555" i="7" l="1"/>
  <c r="C555" i="7"/>
  <c r="G555" i="7" l="1"/>
  <c r="F555" i="7"/>
  <c r="H555" i="7"/>
  <c r="A556" i="7" s="1"/>
  <c r="D555" i="7"/>
  <c r="C556" i="7" l="1"/>
  <c r="B556" i="7"/>
  <c r="H556" i="7" l="1"/>
  <c r="A557" i="7" s="1"/>
  <c r="D556" i="7"/>
  <c r="F556" i="7"/>
  <c r="G556" i="7"/>
  <c r="B557" i="7" l="1"/>
  <c r="C557" i="7"/>
  <c r="D557" i="7" l="1"/>
  <c r="H557" i="7"/>
  <c r="A558" i="7" s="1"/>
  <c r="G557" i="7"/>
  <c r="F557" i="7"/>
  <c r="B558" i="7" l="1"/>
  <c r="C558" i="7"/>
  <c r="F558" i="7" l="1"/>
  <c r="H558" i="7"/>
  <c r="A559" i="7" s="1"/>
  <c r="D558" i="7"/>
  <c r="G558" i="7"/>
  <c r="C559" i="7" l="1"/>
  <c r="B559" i="7"/>
  <c r="D559" i="7" l="1"/>
  <c r="H559" i="7"/>
  <c r="A560" i="7" s="1"/>
  <c r="F559" i="7"/>
  <c r="G559" i="7"/>
  <c r="B560" i="7" l="1"/>
  <c r="C560" i="7"/>
  <c r="G560" i="7" l="1"/>
  <c r="H560" i="7"/>
  <c r="A561" i="7" s="1"/>
  <c r="F560" i="7"/>
  <c r="D560" i="7"/>
  <c r="C561" i="7" l="1"/>
  <c r="B561" i="7"/>
  <c r="F561" i="7" l="1"/>
  <c r="G561" i="7"/>
  <c r="D561" i="7"/>
  <c r="H561" i="7"/>
  <c r="A562" i="7" s="1"/>
  <c r="B562" i="7" l="1"/>
  <c r="C562" i="7"/>
  <c r="D562" i="7" l="1"/>
  <c r="H562" i="7"/>
  <c r="A563" i="7" s="1"/>
  <c r="G562" i="7"/>
  <c r="F562" i="7"/>
  <c r="C563" i="7" l="1"/>
  <c r="B563" i="7"/>
  <c r="G563" i="7" l="1"/>
  <c r="F563" i="7"/>
  <c r="H563" i="7"/>
  <c r="A564" i="7" s="1"/>
  <c r="D563" i="7"/>
  <c r="C564" i="7" l="1"/>
  <c r="B564" i="7"/>
  <c r="H564" i="7" l="1"/>
  <c r="A565" i="7" s="1"/>
  <c r="D564" i="7"/>
  <c r="G564" i="7"/>
  <c r="F564" i="7"/>
  <c r="C565" i="7" l="1"/>
  <c r="B565" i="7"/>
  <c r="G565" i="7" l="1"/>
  <c r="D565" i="7"/>
  <c r="H565" i="7"/>
  <c r="A566" i="7" s="1"/>
  <c r="F565" i="7"/>
  <c r="C566" i="7" l="1"/>
  <c r="B566" i="7"/>
  <c r="H566" i="7" l="1"/>
  <c r="A567" i="7" s="1"/>
  <c r="F566" i="7"/>
  <c r="D566" i="7"/>
  <c r="G566" i="7"/>
  <c r="C567" i="7" l="1"/>
  <c r="B567" i="7"/>
  <c r="H567" i="7" l="1"/>
  <c r="A568" i="7" s="1"/>
  <c r="F567" i="7"/>
  <c r="D567" i="7"/>
  <c r="G567" i="7"/>
  <c r="C568" i="7" l="1"/>
  <c r="B568" i="7"/>
  <c r="F568" i="7" l="1"/>
  <c r="G568" i="7"/>
  <c r="H568" i="7"/>
  <c r="A569" i="7" s="1"/>
  <c r="D568" i="7"/>
  <c r="C569" i="7" l="1"/>
  <c r="B569" i="7"/>
  <c r="F569" i="7" l="1"/>
  <c r="H569" i="7"/>
  <c r="A570" i="7" s="1"/>
  <c r="G569" i="7"/>
  <c r="D569" i="7"/>
  <c r="C570" i="7" l="1"/>
  <c r="B570" i="7"/>
  <c r="H570" i="7" l="1"/>
  <c r="A571" i="7" s="1"/>
  <c r="F570" i="7"/>
  <c r="D570" i="7"/>
  <c r="G570" i="7"/>
  <c r="C571" i="7" l="1"/>
  <c r="B571" i="7"/>
  <c r="G571" i="7" l="1"/>
  <c r="H571" i="7"/>
  <c r="A572" i="7" s="1"/>
  <c r="F571" i="7"/>
  <c r="D571" i="7"/>
  <c r="B572" i="7" l="1"/>
  <c r="C572" i="7"/>
  <c r="H572" i="7" l="1"/>
  <c r="A573" i="7" s="1"/>
  <c r="F572" i="7"/>
  <c r="D572" i="7"/>
  <c r="G572" i="7"/>
  <c r="B573" i="7" l="1"/>
  <c r="C573" i="7"/>
  <c r="H573" i="7" l="1"/>
  <c r="A574" i="7" s="1"/>
  <c r="D573" i="7"/>
  <c r="G573" i="7"/>
  <c r="F573" i="7"/>
  <c r="C574" i="7" l="1"/>
  <c r="B574" i="7"/>
  <c r="F574" i="7" l="1"/>
  <c r="H574" i="7"/>
  <c r="A575" i="7" s="1"/>
  <c r="D574" i="7"/>
  <c r="G574" i="7"/>
  <c r="C575" i="7" l="1"/>
  <c r="B575" i="7"/>
  <c r="F575" i="7" l="1"/>
  <c r="G575" i="7"/>
  <c r="H575" i="7"/>
  <c r="A576" i="7" s="1"/>
  <c r="D575" i="7"/>
  <c r="C576" i="7" l="1"/>
  <c r="B576" i="7"/>
  <c r="F576" i="7" l="1"/>
  <c r="H576" i="7"/>
  <c r="A577" i="7" s="1"/>
  <c r="G576" i="7"/>
  <c r="D576" i="7"/>
  <c r="B577" i="7" l="1"/>
  <c r="C577" i="7"/>
  <c r="G577" i="7" l="1"/>
  <c r="H577" i="7"/>
  <c r="A578" i="7" s="1"/>
  <c r="F577" i="7"/>
  <c r="D577" i="7"/>
  <c r="B578" i="7" l="1"/>
  <c r="C578" i="7"/>
  <c r="H578" i="7" l="1"/>
  <c r="A579" i="7" s="1"/>
  <c r="F578" i="7"/>
  <c r="G578" i="7"/>
  <c r="D578" i="7"/>
  <c r="B579" i="7" l="1"/>
  <c r="C579" i="7"/>
  <c r="F579" i="7" l="1"/>
  <c r="D579" i="7"/>
  <c r="H579" i="7"/>
  <c r="A580" i="7" s="1"/>
  <c r="G579" i="7"/>
  <c r="B580" i="7" l="1"/>
  <c r="C580" i="7"/>
  <c r="G580" i="7" l="1"/>
  <c r="F580" i="7"/>
  <c r="H580" i="7"/>
  <c r="A581" i="7" s="1"/>
  <c r="D580" i="7"/>
  <c r="B581" i="7" l="1"/>
  <c r="C581" i="7"/>
  <c r="D581" i="7" l="1"/>
  <c r="G581" i="7"/>
  <c r="H581" i="7"/>
  <c r="A582" i="7" s="1"/>
  <c r="F581" i="7"/>
  <c r="C582" i="7" l="1"/>
  <c r="B582" i="7"/>
  <c r="F582" i="7" l="1"/>
  <c r="H582" i="7"/>
  <c r="A583" i="7" s="1"/>
  <c r="D582" i="7"/>
  <c r="G582" i="7"/>
  <c r="B583" i="7" l="1"/>
  <c r="C583" i="7"/>
  <c r="D583" i="7" l="1"/>
  <c r="F583" i="7"/>
  <c r="H583" i="7"/>
  <c r="A584" i="7" s="1"/>
  <c r="G583" i="7"/>
  <c r="B584" i="7" l="1"/>
  <c r="C584" i="7"/>
  <c r="F584" i="7" l="1"/>
  <c r="G584" i="7"/>
  <c r="H584" i="7"/>
  <c r="A585" i="7" s="1"/>
  <c r="D584" i="7"/>
  <c r="C585" i="7" l="1"/>
  <c r="B585" i="7"/>
  <c r="G585" i="7" l="1"/>
  <c r="F585" i="7"/>
  <c r="H585" i="7"/>
  <c r="A586" i="7" s="1"/>
  <c r="D585" i="7"/>
  <c r="B586" i="7" l="1"/>
  <c r="C586" i="7"/>
  <c r="G586" i="7" l="1"/>
  <c r="H586" i="7"/>
  <c r="A587" i="7" s="1"/>
  <c r="F586" i="7"/>
  <c r="D586" i="7"/>
  <c r="C587" i="7" l="1"/>
  <c r="B587" i="7"/>
  <c r="H587" i="7" l="1"/>
  <c r="A588" i="7" s="1"/>
  <c r="G587" i="7"/>
  <c r="D587" i="7"/>
  <c r="F587" i="7"/>
  <c r="B588" i="7" l="1"/>
  <c r="C588" i="7"/>
  <c r="D588" i="7" l="1"/>
  <c r="F588" i="7"/>
  <c r="G588" i="7"/>
  <c r="H588" i="7"/>
  <c r="A589" i="7" s="1"/>
  <c r="C589" i="7" l="1"/>
  <c r="B589" i="7"/>
  <c r="H589" i="7" l="1"/>
  <c r="A590" i="7" s="1"/>
  <c r="G589" i="7"/>
  <c r="D589" i="7"/>
  <c r="F589" i="7"/>
  <c r="C590" i="7" l="1"/>
  <c r="B590" i="7"/>
  <c r="G590" i="7" l="1"/>
  <c r="D590" i="7"/>
  <c r="F590" i="7"/>
  <c r="H590" i="7"/>
  <c r="A591" i="7" s="1"/>
  <c r="C591" i="7" l="1"/>
  <c r="B591" i="7"/>
  <c r="H591" i="7" l="1"/>
  <c r="A592" i="7" s="1"/>
  <c r="G591" i="7"/>
  <c r="F591" i="7"/>
  <c r="D591" i="7"/>
  <c r="C592" i="7" l="1"/>
  <c r="B592" i="7"/>
  <c r="H592" i="7" l="1"/>
  <c r="A593" i="7" s="1"/>
  <c r="F592" i="7"/>
  <c r="D592" i="7"/>
  <c r="G592" i="7"/>
  <c r="B593" i="7" l="1"/>
  <c r="C593" i="7"/>
  <c r="D593" i="7" l="1"/>
  <c r="G593" i="7"/>
  <c r="H593" i="7"/>
  <c r="A594" i="7" s="1"/>
  <c r="F593" i="7"/>
  <c r="B594" i="7" l="1"/>
  <c r="C594" i="7"/>
  <c r="D594" i="7" l="1"/>
  <c r="G594" i="7"/>
  <c r="F594" i="7"/>
  <c r="H594" i="7"/>
  <c r="A595" i="7" s="1"/>
  <c r="C595" i="7" l="1"/>
  <c r="B595" i="7"/>
  <c r="G595" i="7" l="1"/>
  <c r="H595" i="7"/>
  <c r="A596" i="7" s="1"/>
  <c r="F595" i="7"/>
  <c r="D595" i="7"/>
  <c r="C596" i="7" l="1"/>
  <c r="B596" i="7"/>
  <c r="G596" i="7" l="1"/>
  <c r="H596" i="7"/>
  <c r="A597" i="7" s="1"/>
  <c r="D596" i="7"/>
  <c r="F596" i="7"/>
  <c r="C597" i="7" l="1"/>
  <c r="B597" i="7"/>
  <c r="D597" i="7" l="1"/>
  <c r="F597" i="7"/>
  <c r="H597" i="7"/>
  <c r="A598" i="7" s="1"/>
  <c r="G597" i="7"/>
  <c r="C598" i="7" l="1"/>
  <c r="B598" i="7"/>
  <c r="G598" i="7" l="1"/>
  <c r="D598" i="7"/>
  <c r="F598" i="7"/>
  <c r="H598" i="7"/>
  <c r="A599" i="7" s="1"/>
  <c r="B599" i="7" l="1"/>
  <c r="C599" i="7"/>
  <c r="H599" i="7" l="1"/>
  <c r="A600" i="7" s="1"/>
  <c r="F599" i="7"/>
  <c r="D599" i="7"/>
  <c r="G599" i="7"/>
  <c r="C600" i="7" l="1"/>
  <c r="B600" i="7"/>
  <c r="D600" i="7" l="1"/>
  <c r="G600" i="7"/>
  <c r="H600" i="7"/>
  <c r="A601" i="7" s="1"/>
  <c r="F600" i="7"/>
  <c r="C601" i="7" l="1"/>
  <c r="B601" i="7"/>
  <c r="H601" i="7" l="1"/>
  <c r="A602" i="7" s="1"/>
  <c r="G601" i="7"/>
  <c r="D601" i="7"/>
  <c r="F601" i="7"/>
  <c r="C602" i="7" l="1"/>
  <c r="B602" i="7"/>
  <c r="H602" i="7" l="1"/>
  <c r="A603" i="7" s="1"/>
  <c r="F602" i="7"/>
  <c r="D602" i="7"/>
  <c r="G602" i="7"/>
  <c r="B603" i="7" l="1"/>
  <c r="C603" i="7"/>
  <c r="H603" i="7" l="1"/>
  <c r="A604" i="7" s="1"/>
  <c r="D603" i="7"/>
  <c r="F603" i="7"/>
  <c r="G603" i="7"/>
  <c r="C604" i="7" l="1"/>
  <c r="B604" i="7"/>
  <c r="G604" i="7" l="1"/>
  <c r="H604" i="7"/>
  <c r="A605" i="7" s="1"/>
  <c r="F604" i="7"/>
  <c r="D604" i="7"/>
  <c r="B605" i="7" l="1"/>
  <c r="C605" i="7"/>
  <c r="H605" i="7" l="1"/>
  <c r="A606" i="7" s="1"/>
  <c r="D605" i="7"/>
  <c r="G605" i="7"/>
  <c r="F605" i="7"/>
  <c r="C606" i="7" l="1"/>
  <c r="B606" i="7"/>
  <c r="G606" i="7" l="1"/>
  <c r="D606" i="7"/>
  <c r="H606" i="7"/>
  <c r="A607" i="7" s="1"/>
  <c r="F606" i="7"/>
  <c r="C607" i="7" l="1"/>
  <c r="B607" i="7"/>
  <c r="G607" i="7" l="1"/>
  <c r="D607" i="7"/>
  <c r="H607" i="7"/>
  <c r="A608" i="7" s="1"/>
  <c r="F607" i="7"/>
  <c r="B608" i="7" l="1"/>
  <c r="C608" i="7"/>
  <c r="H608" i="7" l="1"/>
  <c r="A609" i="7" s="1"/>
  <c r="F608" i="7"/>
  <c r="D608" i="7"/>
  <c r="G608" i="7"/>
  <c r="C609" i="7" l="1"/>
  <c r="B609" i="7"/>
  <c r="H609" i="7" l="1"/>
  <c r="A610" i="7" s="1"/>
  <c r="F609" i="7"/>
  <c r="D609" i="7"/>
  <c r="G609" i="7"/>
  <c r="B610" i="7" l="1"/>
  <c r="C610" i="7"/>
  <c r="D610" i="7" l="1"/>
  <c r="G610" i="7"/>
  <c r="F610" i="7"/>
  <c r="H610" i="7"/>
  <c r="A611" i="7" s="1"/>
  <c r="C611" i="7" l="1"/>
  <c r="B611" i="7"/>
  <c r="F611" i="7" l="1"/>
  <c r="G611" i="7"/>
  <c r="D611" i="7"/>
  <c r="H611" i="7"/>
  <c r="A612" i="7" s="1"/>
  <c r="C612" i="7" l="1"/>
  <c r="B612" i="7"/>
  <c r="D612" i="7" l="1"/>
  <c r="G612" i="7"/>
  <c r="H612" i="7"/>
  <c r="A613" i="7" s="1"/>
  <c r="F612" i="7"/>
  <c r="C613" i="7" l="1"/>
  <c r="B613" i="7"/>
  <c r="H613" i="7" l="1"/>
  <c r="A614" i="7" s="1"/>
  <c r="F613" i="7"/>
  <c r="G613" i="7"/>
  <c r="D613" i="7"/>
  <c r="C614" i="7" l="1"/>
  <c r="B614" i="7"/>
  <c r="G614" i="7" l="1"/>
  <c r="F614" i="7"/>
  <c r="D614" i="7"/>
  <c r="H614" i="7"/>
  <c r="A615" i="7" s="1"/>
  <c r="C615" i="7" l="1"/>
  <c r="B615" i="7"/>
  <c r="H615" i="7" l="1"/>
  <c r="A616" i="7" s="1"/>
  <c r="G615" i="7"/>
  <c r="D615" i="7"/>
  <c r="F615" i="7"/>
  <c r="B616" i="7" l="1"/>
  <c r="C616" i="7"/>
  <c r="D616" i="7" l="1"/>
  <c r="H616" i="7"/>
  <c r="A617" i="7" s="1"/>
  <c r="G616" i="7"/>
  <c r="F616" i="7"/>
  <c r="C617" i="7" l="1"/>
  <c r="B617" i="7"/>
  <c r="D617" i="7" l="1"/>
  <c r="H617" i="7"/>
  <c r="A618" i="7" s="1"/>
  <c r="G617" i="7"/>
  <c r="F617" i="7"/>
  <c r="B618" i="7" l="1"/>
  <c r="C618" i="7"/>
  <c r="H618" i="7" l="1"/>
  <c r="A619" i="7" s="1"/>
  <c r="D618" i="7"/>
  <c r="G618" i="7"/>
  <c r="F618" i="7"/>
  <c r="B619" i="7" l="1"/>
  <c r="C619" i="7"/>
  <c r="D619" i="7" l="1"/>
  <c r="F619" i="7"/>
  <c r="H619" i="7"/>
  <c r="A620" i="7" s="1"/>
  <c r="G619" i="7"/>
  <c r="C620" i="7" l="1"/>
  <c r="B620" i="7"/>
  <c r="D620" i="7" l="1"/>
  <c r="F620" i="7"/>
  <c r="G620" i="7"/>
  <c r="H620" i="7"/>
  <c r="A621" i="7" s="1"/>
  <c r="C621" i="7" l="1"/>
  <c r="B621" i="7"/>
  <c r="H621" i="7" l="1"/>
  <c r="A622" i="7" s="1"/>
  <c r="D621" i="7"/>
  <c r="G621" i="7"/>
  <c r="F621" i="7"/>
  <c r="C622" i="7" l="1"/>
  <c r="B622" i="7"/>
  <c r="G622" i="7" l="1"/>
  <c r="D622" i="7"/>
  <c r="H622" i="7"/>
  <c r="A623" i="7" s="1"/>
  <c r="F622" i="7"/>
  <c r="B623" i="7" l="1"/>
  <c r="C623" i="7"/>
  <c r="F623" i="7" l="1"/>
  <c r="H623" i="7"/>
  <c r="A624" i="7" s="1"/>
  <c r="G623" i="7"/>
  <c r="D623" i="7"/>
  <c r="B624" i="7" l="1"/>
  <c r="C624" i="7"/>
  <c r="G624" i="7" l="1"/>
  <c r="H624" i="7"/>
  <c r="A625" i="7" s="1"/>
  <c r="F624" i="7"/>
  <c r="D624" i="7"/>
  <c r="C625" i="7" l="1"/>
  <c r="B625" i="7"/>
  <c r="G625" i="7" l="1"/>
  <c r="H625" i="7"/>
  <c r="A626" i="7" s="1"/>
  <c r="F625" i="7"/>
  <c r="D625" i="7"/>
  <c r="B626" i="7" l="1"/>
  <c r="C626" i="7"/>
  <c r="H626" i="7" l="1"/>
  <c r="A627" i="7" s="1"/>
  <c r="F626" i="7"/>
  <c r="D626" i="7"/>
  <c r="G626" i="7"/>
  <c r="C627" i="7" l="1"/>
  <c r="B627" i="7"/>
  <c r="D627" i="7" l="1"/>
  <c r="F627" i="7"/>
  <c r="H627" i="7"/>
  <c r="A628" i="7" s="1"/>
  <c r="G627" i="7"/>
  <c r="C628" i="7" l="1"/>
  <c r="B628" i="7"/>
  <c r="D628" i="7" l="1"/>
  <c r="H628" i="7"/>
  <c r="A629" i="7" s="1"/>
  <c r="G628" i="7"/>
  <c r="F628" i="7"/>
  <c r="C629" i="7" l="1"/>
  <c r="B629" i="7"/>
  <c r="H629" i="7" l="1"/>
  <c r="A630" i="7" s="1"/>
  <c r="D629" i="7"/>
  <c r="G629" i="7"/>
  <c r="F629" i="7"/>
  <c r="C630" i="7" l="1"/>
  <c r="B630" i="7"/>
  <c r="H630" i="7" l="1"/>
  <c r="A631" i="7" s="1"/>
  <c r="G630" i="7"/>
  <c r="F630" i="7"/>
  <c r="D630" i="7"/>
  <c r="C631" i="7" l="1"/>
  <c r="B631" i="7"/>
  <c r="H631" i="7" l="1"/>
  <c r="A632" i="7" s="1"/>
  <c r="G631" i="7"/>
  <c r="D631" i="7"/>
  <c r="F631" i="7"/>
  <c r="B632" i="7" l="1"/>
  <c r="C632" i="7"/>
  <c r="H632" i="7" l="1"/>
  <c r="A633" i="7" s="1"/>
  <c r="G632" i="7"/>
  <c r="F632" i="7"/>
  <c r="D632" i="7"/>
  <c r="C633" i="7" l="1"/>
  <c r="B633" i="7"/>
  <c r="H633" i="7" l="1"/>
  <c r="A634" i="7" s="1"/>
  <c r="G633" i="7"/>
  <c r="D633" i="7"/>
  <c r="F633" i="7"/>
  <c r="B634" i="7" l="1"/>
  <c r="C634" i="7"/>
  <c r="H634" i="7" l="1"/>
  <c r="A635" i="7" s="1"/>
  <c r="D634" i="7"/>
  <c r="G634" i="7"/>
  <c r="F634" i="7"/>
  <c r="C635" i="7" l="1"/>
  <c r="B635" i="7"/>
  <c r="G635" i="7" l="1"/>
  <c r="F635" i="7"/>
  <c r="H635" i="7"/>
  <c r="A636" i="7" s="1"/>
  <c r="D635" i="7"/>
  <c r="C636" i="7" l="1"/>
  <c r="B636" i="7"/>
  <c r="G636" i="7" l="1"/>
  <c r="D636" i="7"/>
  <c r="F636" i="7"/>
  <c r="H636" i="7"/>
  <c r="A637" i="7" s="1"/>
  <c r="C637" i="7" l="1"/>
  <c r="B637" i="7"/>
  <c r="H637" i="7" l="1"/>
  <c r="A638" i="7" s="1"/>
  <c r="F637" i="7"/>
  <c r="D637" i="7"/>
  <c r="G637" i="7"/>
  <c r="C638" i="7" l="1"/>
  <c r="B638" i="7"/>
  <c r="G638" i="7" l="1"/>
  <c r="F638" i="7"/>
  <c r="H638" i="7"/>
  <c r="A639" i="7" s="1"/>
  <c r="D638" i="7"/>
  <c r="B639" i="7" l="1"/>
  <c r="C639" i="7"/>
  <c r="H639" i="7" l="1"/>
  <c r="A640" i="7" s="1"/>
  <c r="G639" i="7"/>
  <c r="D639" i="7"/>
  <c r="F639" i="7"/>
  <c r="B640" i="7" l="1"/>
  <c r="C640" i="7"/>
  <c r="H640" i="7" l="1"/>
  <c r="A641" i="7" s="1"/>
  <c r="F640" i="7"/>
  <c r="G640" i="7"/>
  <c r="D640" i="7"/>
  <c r="C641" i="7" l="1"/>
  <c r="B641" i="7"/>
  <c r="H641" i="7" l="1"/>
  <c r="A642" i="7" s="1"/>
  <c r="D641" i="7"/>
  <c r="F641" i="7"/>
  <c r="G641" i="7"/>
  <c r="B642" i="7" l="1"/>
  <c r="C642" i="7"/>
  <c r="F642" i="7" l="1"/>
  <c r="D642" i="7"/>
  <c r="H642" i="7"/>
  <c r="A643" i="7" s="1"/>
  <c r="G642" i="7"/>
  <c r="C643" i="7" l="1"/>
  <c r="B643" i="7"/>
  <c r="F643" i="7" l="1"/>
  <c r="H643" i="7"/>
  <c r="A644" i="7" s="1"/>
  <c r="D643" i="7"/>
  <c r="G643" i="7"/>
  <c r="C644" i="7" l="1"/>
  <c r="B644" i="7"/>
  <c r="G644" i="7" l="1"/>
  <c r="F644" i="7"/>
  <c r="D644" i="7"/>
  <c r="H644" i="7"/>
  <c r="A645" i="7" s="1"/>
  <c r="C645" i="7" l="1"/>
  <c r="B645" i="7"/>
  <c r="H645" i="7" l="1"/>
  <c r="A646" i="7" s="1"/>
  <c r="F645" i="7"/>
  <c r="G645" i="7"/>
  <c r="D645" i="7"/>
  <c r="C646" i="7" l="1"/>
  <c r="B646" i="7"/>
  <c r="F646" i="7" l="1"/>
  <c r="G646" i="7"/>
  <c r="D646" i="7"/>
  <c r="H646" i="7"/>
  <c r="A647" i="7" s="1"/>
  <c r="C647" i="7" l="1"/>
  <c r="B647" i="7"/>
  <c r="F647" i="7" l="1"/>
  <c r="H647" i="7"/>
  <c r="A648" i="7" s="1"/>
  <c r="G647" i="7"/>
  <c r="D647" i="7"/>
  <c r="B648" i="7" l="1"/>
  <c r="C648" i="7"/>
  <c r="D648" i="7" l="1"/>
  <c r="H648" i="7"/>
  <c r="A649" i="7" s="1"/>
  <c r="G648" i="7"/>
  <c r="F648" i="7"/>
  <c r="C649" i="7" l="1"/>
  <c r="B649" i="7"/>
  <c r="D649" i="7" l="1"/>
  <c r="H649" i="7"/>
  <c r="A650" i="7" s="1"/>
  <c r="F649" i="7"/>
  <c r="G649" i="7"/>
  <c r="B650" i="7" l="1"/>
  <c r="C650" i="7"/>
  <c r="H650" i="7" l="1"/>
  <c r="A651" i="7" s="1"/>
  <c r="D650" i="7"/>
  <c r="F650" i="7"/>
  <c r="G650" i="7"/>
  <c r="C651" i="7" l="1"/>
  <c r="B651" i="7"/>
  <c r="H651" i="7" l="1"/>
  <c r="A652" i="7" s="1"/>
  <c r="G651" i="7"/>
  <c r="F651" i="7"/>
  <c r="D651" i="7"/>
  <c r="B652" i="7" l="1"/>
  <c r="C652" i="7"/>
  <c r="H652" i="7" l="1"/>
  <c r="A653" i="7" s="1"/>
  <c r="F652" i="7"/>
  <c r="D652" i="7"/>
  <c r="G652" i="7"/>
  <c r="C653" i="7" l="1"/>
  <c r="B653" i="7"/>
  <c r="D653" i="7" l="1"/>
  <c r="G653" i="7"/>
  <c r="H653" i="7"/>
  <c r="A654" i="7" s="1"/>
  <c r="F653" i="7"/>
  <c r="C654" i="7" l="1"/>
  <c r="B654" i="7"/>
  <c r="G654" i="7" l="1"/>
  <c r="H654" i="7"/>
  <c r="A655" i="7" s="1"/>
  <c r="D654" i="7"/>
  <c r="F654" i="7"/>
  <c r="B655" i="7" l="1"/>
  <c r="C655" i="7"/>
  <c r="D655" i="7" l="1"/>
  <c r="H655" i="7"/>
  <c r="A656" i="7" s="1"/>
  <c r="G655" i="7"/>
  <c r="F655" i="7"/>
  <c r="C656" i="7" l="1"/>
  <c r="B656" i="7"/>
  <c r="H656" i="7" l="1"/>
  <c r="A657" i="7" s="1"/>
  <c r="G656" i="7"/>
  <c r="D656" i="7"/>
  <c r="F656" i="7"/>
  <c r="B657" i="7" l="1"/>
  <c r="C657" i="7"/>
  <c r="F657" i="7" l="1"/>
  <c r="D657" i="7"/>
  <c r="H657" i="7"/>
  <c r="A658" i="7" s="1"/>
  <c r="G657" i="7"/>
  <c r="C658" i="7" l="1"/>
  <c r="B658" i="7"/>
  <c r="H658" i="7" l="1"/>
  <c r="A659" i="7" s="1"/>
  <c r="G658" i="7"/>
  <c r="F658" i="7"/>
  <c r="D658" i="7"/>
  <c r="C659" i="7" l="1"/>
  <c r="B659" i="7"/>
  <c r="F659" i="7" l="1"/>
  <c r="G659" i="7"/>
  <c r="H659" i="7"/>
  <c r="A660" i="7" s="1"/>
  <c r="D659" i="7"/>
  <c r="C660" i="7" l="1"/>
  <c r="B660" i="7"/>
  <c r="H660" i="7" l="1"/>
  <c r="A661" i="7" s="1"/>
  <c r="D660" i="7"/>
  <c r="G660" i="7"/>
  <c r="F660" i="7"/>
  <c r="C661" i="7" l="1"/>
  <c r="B661" i="7"/>
  <c r="H661" i="7" l="1"/>
  <c r="A662" i="7" s="1"/>
  <c r="G661" i="7"/>
  <c r="F661" i="7"/>
  <c r="D661" i="7"/>
  <c r="B662" i="7" l="1"/>
  <c r="C662" i="7"/>
  <c r="G662" i="7" l="1"/>
  <c r="F662" i="7"/>
  <c r="H662" i="7"/>
  <c r="A663" i="7" s="1"/>
  <c r="D662" i="7"/>
  <c r="B663" i="7" l="1"/>
  <c r="C663" i="7"/>
  <c r="D663" i="7" l="1"/>
  <c r="F663" i="7"/>
  <c r="H663" i="7"/>
  <c r="A664" i="7" s="1"/>
  <c r="G663" i="7"/>
  <c r="C664" i="7" l="1"/>
  <c r="B664" i="7"/>
  <c r="G664" i="7" l="1"/>
  <c r="D664" i="7"/>
  <c r="F664" i="7"/>
  <c r="H664" i="7"/>
  <c r="A665" i="7" s="1"/>
  <c r="B665" i="7" l="1"/>
  <c r="C665" i="7"/>
  <c r="F665" i="7" l="1"/>
  <c r="D665" i="7"/>
  <c r="G665" i="7"/>
  <c r="H665" i="7"/>
  <c r="A666" i="7" s="1"/>
  <c r="B666" i="7" l="1"/>
  <c r="C666" i="7"/>
  <c r="F666" i="7" l="1"/>
  <c r="G666" i="7"/>
  <c r="D666" i="7"/>
  <c r="H666" i="7"/>
  <c r="A667" i="7" s="1"/>
  <c r="C667" i="7" l="1"/>
  <c r="B667" i="7"/>
  <c r="F667" i="7" l="1"/>
  <c r="G667" i="7"/>
  <c r="H667" i="7"/>
  <c r="A668" i="7" s="1"/>
  <c r="D667" i="7"/>
  <c r="C668" i="7" l="1"/>
  <c r="B668" i="7"/>
  <c r="H668" i="7" l="1"/>
  <c r="A669" i="7" s="1"/>
  <c r="F668" i="7"/>
  <c r="D668" i="7"/>
  <c r="G668" i="7"/>
  <c r="B669" i="7" l="1"/>
  <c r="C669" i="7"/>
  <c r="H669" i="7" l="1"/>
  <c r="A670" i="7" s="1"/>
  <c r="G669" i="7"/>
  <c r="D669" i="7"/>
  <c r="F669" i="7"/>
  <c r="C670" i="7" l="1"/>
  <c r="B670" i="7"/>
  <c r="H670" i="7" l="1"/>
  <c r="A671" i="7" s="1"/>
  <c r="F670" i="7"/>
  <c r="G670" i="7"/>
  <c r="D670" i="7"/>
  <c r="B671" i="7" l="1"/>
  <c r="C671" i="7"/>
  <c r="F671" i="7" l="1"/>
  <c r="H671" i="7"/>
  <c r="A672" i="7" s="1"/>
  <c r="G671" i="7"/>
  <c r="D671" i="7"/>
  <c r="C672" i="7" l="1"/>
  <c r="B672" i="7"/>
  <c r="H672" i="7" l="1"/>
  <c r="A673" i="7" s="1"/>
  <c r="D672" i="7"/>
  <c r="G672" i="7"/>
  <c r="F672" i="7"/>
  <c r="C673" i="7" l="1"/>
  <c r="B673" i="7"/>
  <c r="H673" i="7" l="1"/>
  <c r="A674" i="7" s="1"/>
  <c r="D673" i="7"/>
  <c r="G673" i="7"/>
  <c r="F673" i="7"/>
  <c r="B674" i="7" l="1"/>
  <c r="C674" i="7"/>
  <c r="G674" i="7" l="1"/>
  <c r="F674" i="7"/>
  <c r="D674" i="7"/>
  <c r="H674" i="7"/>
  <c r="A675" i="7" s="1"/>
  <c r="B675" i="7" l="1"/>
  <c r="C675" i="7"/>
  <c r="G675" i="7" l="1"/>
  <c r="D675" i="7"/>
  <c r="H675" i="7"/>
  <c r="A676" i="7" s="1"/>
  <c r="F675" i="7"/>
  <c r="B676" i="7" l="1"/>
  <c r="C676" i="7"/>
  <c r="H676" i="7" l="1"/>
  <c r="A677" i="7" s="1"/>
  <c r="F676" i="7"/>
  <c r="G676" i="7"/>
  <c r="D676" i="7"/>
  <c r="C677" i="7" l="1"/>
  <c r="B677" i="7"/>
  <c r="G677" i="7" l="1"/>
  <c r="F677" i="7"/>
  <c r="D677" i="7"/>
  <c r="H677" i="7"/>
  <c r="A678" i="7" s="1"/>
  <c r="C678" i="7" l="1"/>
  <c r="B678" i="7"/>
  <c r="H678" i="7" l="1"/>
  <c r="A679" i="7" s="1"/>
  <c r="D678" i="7"/>
  <c r="F678" i="7"/>
  <c r="G678" i="7"/>
  <c r="C679" i="7" l="1"/>
  <c r="B679" i="7"/>
  <c r="H679" i="7" l="1"/>
  <c r="A680" i="7" s="1"/>
  <c r="F679" i="7"/>
  <c r="D679" i="7"/>
  <c r="G679" i="7"/>
  <c r="C680" i="7" l="1"/>
  <c r="B680" i="7"/>
  <c r="D680" i="7" l="1"/>
  <c r="G680" i="7"/>
  <c r="H680" i="7"/>
  <c r="A681" i="7" s="1"/>
  <c r="F680" i="7"/>
  <c r="B681" i="7" l="1"/>
  <c r="C681" i="7"/>
  <c r="D681" i="7" l="1"/>
  <c r="H681" i="7"/>
  <c r="A682" i="7" s="1"/>
  <c r="G681" i="7"/>
  <c r="F681" i="7"/>
  <c r="C682" i="7" l="1"/>
  <c r="B682" i="7"/>
  <c r="F682" i="7" l="1"/>
  <c r="H682" i="7"/>
  <c r="A683" i="7" s="1"/>
  <c r="G682" i="7"/>
  <c r="D682" i="7"/>
  <c r="B683" i="7" l="1"/>
  <c r="C683" i="7"/>
  <c r="F683" i="7" l="1"/>
  <c r="G683" i="7"/>
  <c r="D683" i="7"/>
  <c r="H683" i="7"/>
  <c r="A684" i="7" s="1"/>
  <c r="C684" i="7" l="1"/>
  <c r="B684" i="7"/>
  <c r="G684" i="7" l="1"/>
  <c r="H684" i="7"/>
  <c r="A685" i="7" s="1"/>
  <c r="F684" i="7"/>
  <c r="D684" i="7"/>
  <c r="C685" i="7" l="1"/>
  <c r="B685" i="7"/>
  <c r="G685" i="7" l="1"/>
  <c r="F685" i="7"/>
  <c r="H685" i="7"/>
  <c r="A686" i="7" s="1"/>
  <c r="D685" i="7"/>
  <c r="C686" i="7" l="1"/>
  <c r="B686" i="7"/>
  <c r="H686" i="7" l="1"/>
  <c r="A687" i="7" s="1"/>
  <c r="G686" i="7"/>
  <c r="D686" i="7"/>
  <c r="F686" i="7"/>
  <c r="B687" i="7" l="1"/>
  <c r="C687" i="7"/>
  <c r="G687" i="7" l="1"/>
  <c r="H687" i="7"/>
  <c r="A688" i="7" s="1"/>
  <c r="D687" i="7"/>
  <c r="F687" i="7"/>
  <c r="C688" i="7" l="1"/>
  <c r="B688" i="7"/>
  <c r="F688" i="7" l="1"/>
  <c r="G688" i="7"/>
  <c r="H688" i="7"/>
  <c r="A689" i="7" s="1"/>
  <c r="D688" i="7"/>
  <c r="B689" i="7" l="1"/>
  <c r="C689" i="7"/>
  <c r="D689" i="7" l="1"/>
  <c r="H689" i="7"/>
  <c r="A690" i="7" s="1"/>
  <c r="G689" i="7"/>
  <c r="F689" i="7"/>
  <c r="C690" i="7" l="1"/>
  <c r="B690" i="7"/>
  <c r="F690" i="7" l="1"/>
  <c r="H690" i="7"/>
  <c r="A691" i="7" s="1"/>
  <c r="D690" i="7"/>
  <c r="G690" i="7"/>
  <c r="C691" i="7" l="1"/>
  <c r="B691" i="7"/>
  <c r="D691" i="7" l="1"/>
  <c r="F691" i="7"/>
  <c r="G691" i="7"/>
  <c r="H691" i="7"/>
  <c r="A692" i="7" s="1"/>
  <c r="C692" i="7" l="1"/>
  <c r="B692" i="7"/>
  <c r="H692" i="7" l="1"/>
  <c r="A693" i="7" s="1"/>
  <c r="D692" i="7"/>
  <c r="G692" i="7"/>
  <c r="F692" i="7"/>
  <c r="C693" i="7" l="1"/>
  <c r="B693" i="7"/>
  <c r="H693" i="7" l="1"/>
  <c r="A694" i="7" s="1"/>
  <c r="G693" i="7"/>
  <c r="D693" i="7"/>
  <c r="F693" i="7"/>
  <c r="C694" i="7" l="1"/>
  <c r="B694" i="7"/>
  <c r="H694" i="7" l="1"/>
  <c r="A695" i="7" s="1"/>
  <c r="F694" i="7"/>
  <c r="D694" i="7"/>
  <c r="G694" i="7"/>
  <c r="B695" i="7" l="1"/>
  <c r="C695" i="7"/>
  <c r="G695" i="7" l="1"/>
  <c r="D695" i="7"/>
  <c r="H695" i="7"/>
  <c r="A696" i="7" s="1"/>
  <c r="F695" i="7"/>
  <c r="C696" i="7" l="1"/>
  <c r="B696" i="7"/>
  <c r="G696" i="7" l="1"/>
  <c r="H696" i="7"/>
  <c r="A697" i="7" s="1"/>
  <c r="F696" i="7"/>
  <c r="D696" i="7"/>
  <c r="B697" i="7" l="1"/>
  <c r="C697" i="7"/>
  <c r="D697" i="7" l="1"/>
  <c r="H697" i="7"/>
  <c r="A698" i="7" s="1"/>
  <c r="F697" i="7"/>
  <c r="G697" i="7"/>
  <c r="C698" i="7" l="1"/>
  <c r="B698" i="7"/>
  <c r="H698" i="7" l="1"/>
  <c r="A699" i="7" s="1"/>
  <c r="F698" i="7"/>
  <c r="D698" i="7"/>
  <c r="G698" i="7"/>
  <c r="C699" i="7" l="1"/>
  <c r="B699" i="7"/>
  <c r="F699" i="7" l="1"/>
  <c r="G699" i="7"/>
  <c r="H699" i="7"/>
  <c r="A700" i="7" s="1"/>
  <c r="D699" i="7"/>
  <c r="B700" i="7" l="1"/>
  <c r="C700" i="7"/>
  <c r="H700" i="7" l="1"/>
  <c r="A701" i="7" s="1"/>
  <c r="F700" i="7"/>
  <c r="D700" i="7"/>
  <c r="G700" i="7"/>
  <c r="C701" i="7" l="1"/>
  <c r="B701" i="7"/>
  <c r="D701" i="7" l="1"/>
  <c r="G701" i="7"/>
  <c r="F701" i="7"/>
  <c r="H701" i="7"/>
  <c r="A702" i="7" s="1"/>
  <c r="B702" i="7" l="1"/>
  <c r="C702" i="7"/>
  <c r="G702" i="7" l="1"/>
  <c r="H702" i="7"/>
  <c r="A703" i="7" s="1"/>
  <c r="F702" i="7"/>
  <c r="D702" i="7"/>
  <c r="C703" i="7" l="1"/>
  <c r="B703" i="7"/>
  <c r="G703" i="7" l="1"/>
  <c r="F703" i="7"/>
  <c r="D703" i="7"/>
  <c r="H703" i="7"/>
  <c r="A704" i="7" s="1"/>
  <c r="B704" i="7" l="1"/>
  <c r="C704" i="7"/>
  <c r="G704" i="7" l="1"/>
  <c r="D704" i="7"/>
  <c r="F704" i="7"/>
  <c r="H704" i="7"/>
  <c r="A705" i="7" s="1"/>
  <c r="B705" i="7" l="1"/>
  <c r="C705" i="7"/>
  <c r="D705" i="7" l="1"/>
  <c r="H705" i="7"/>
  <c r="A706" i="7" s="1"/>
  <c r="F705" i="7"/>
  <c r="G705" i="7"/>
  <c r="C706" i="7" l="1"/>
  <c r="B706" i="7"/>
  <c r="D706" i="7" l="1"/>
  <c r="H706" i="7"/>
  <c r="A707" i="7" s="1"/>
  <c r="F706" i="7"/>
  <c r="G706" i="7"/>
  <c r="C707" i="7" l="1"/>
  <c r="B707" i="7"/>
  <c r="D707" i="7" l="1"/>
  <c r="H707" i="7"/>
  <c r="A708" i="7" s="1"/>
  <c r="G707" i="7"/>
  <c r="F707" i="7"/>
  <c r="B708" i="7" l="1"/>
  <c r="C708" i="7"/>
  <c r="F708" i="7" l="1"/>
  <c r="H708" i="7"/>
  <c r="A709" i="7" s="1"/>
  <c r="G708" i="7"/>
  <c r="D708" i="7"/>
  <c r="C709" i="7" l="1"/>
  <c r="B709" i="7"/>
  <c r="G709" i="7" l="1"/>
  <c r="D709" i="7"/>
  <c r="H709" i="7"/>
  <c r="A710" i="7" s="1"/>
  <c r="F709" i="7"/>
  <c r="C710" i="7" l="1"/>
  <c r="B710" i="7"/>
  <c r="H710" i="7" l="1"/>
  <c r="A711" i="7" s="1"/>
  <c r="D710" i="7"/>
  <c r="F710" i="7"/>
  <c r="G710" i="7"/>
  <c r="C711" i="7" l="1"/>
  <c r="B711" i="7"/>
  <c r="F711" i="7" l="1"/>
  <c r="D711" i="7"/>
  <c r="H711" i="7"/>
  <c r="A712" i="7" s="1"/>
  <c r="G711" i="7"/>
  <c r="C712" i="7" l="1"/>
  <c r="B712" i="7"/>
  <c r="G712" i="7" l="1"/>
  <c r="F712" i="7"/>
  <c r="D712" i="7"/>
  <c r="H712" i="7"/>
  <c r="A713" i="7" s="1"/>
  <c r="B713" i="7" l="1"/>
  <c r="C713" i="7"/>
  <c r="G713" i="7" l="1"/>
  <c r="H713" i="7"/>
  <c r="A714" i="7" s="1"/>
  <c r="F713" i="7"/>
  <c r="D713" i="7"/>
  <c r="C714" i="7" l="1"/>
  <c r="B714" i="7"/>
  <c r="F714" i="7" l="1"/>
  <c r="H714" i="7"/>
  <c r="A715" i="7" s="1"/>
  <c r="G714" i="7"/>
  <c r="D714" i="7"/>
  <c r="C715" i="7" l="1"/>
  <c r="B715" i="7"/>
  <c r="F715" i="7" l="1"/>
  <c r="H715" i="7"/>
  <c r="A716" i="7" s="1"/>
  <c r="D715" i="7"/>
  <c r="G715" i="7"/>
  <c r="B716" i="7" l="1"/>
  <c r="C716" i="7"/>
  <c r="G716" i="7" l="1"/>
  <c r="H716" i="7"/>
  <c r="A717" i="7" s="1"/>
  <c r="F716" i="7"/>
  <c r="D716" i="7"/>
  <c r="C717" i="7" l="1"/>
  <c r="B717" i="7"/>
  <c r="D717" i="7" l="1"/>
  <c r="H717" i="7"/>
  <c r="A718" i="7" s="1"/>
  <c r="G717" i="7"/>
  <c r="F717" i="7"/>
  <c r="C718" i="7" l="1"/>
  <c r="B718" i="7"/>
  <c r="D718" i="7" l="1"/>
  <c r="G718" i="7"/>
  <c r="F718" i="7"/>
  <c r="H718" i="7"/>
  <c r="A719" i="7" s="1"/>
  <c r="C719" i="7" l="1"/>
  <c r="B719" i="7"/>
  <c r="G719" i="7" l="1"/>
  <c r="F719" i="7"/>
  <c r="D719" i="7"/>
  <c r="H719" i="7"/>
  <c r="A720" i="7" s="1"/>
  <c r="C720" i="7" l="1"/>
  <c r="B720" i="7"/>
  <c r="F720" i="7" l="1"/>
  <c r="H720" i="7"/>
  <c r="A721" i="7" s="1"/>
  <c r="G720" i="7"/>
  <c r="D720" i="7"/>
  <c r="B721" i="7" l="1"/>
  <c r="C721" i="7"/>
  <c r="H721" i="7" l="1"/>
  <c r="A722" i="7" s="1"/>
  <c r="F721" i="7"/>
  <c r="G721" i="7"/>
  <c r="D721" i="7"/>
  <c r="C722" i="7" l="1"/>
  <c r="B722" i="7"/>
  <c r="D722" i="7" l="1"/>
  <c r="H722" i="7"/>
  <c r="A723" i="7" s="1"/>
  <c r="G722" i="7"/>
  <c r="F722" i="7"/>
  <c r="C723" i="7" l="1"/>
  <c r="B723" i="7"/>
  <c r="G723" i="7" l="1"/>
  <c r="D723" i="7"/>
  <c r="F723" i="7"/>
  <c r="H723" i="7"/>
  <c r="A724" i="7" s="1"/>
  <c r="B724" i="7" l="1"/>
  <c r="C724" i="7"/>
  <c r="D724" i="7" l="1"/>
  <c r="H724" i="7"/>
  <c r="A725" i="7" s="1"/>
  <c r="F724" i="7"/>
  <c r="G724" i="7"/>
  <c r="C725" i="7" l="1"/>
  <c r="B725" i="7"/>
  <c r="G725" i="7" l="1"/>
  <c r="F725" i="7"/>
  <c r="H725" i="7"/>
  <c r="A726" i="7" s="1"/>
  <c r="D725" i="7"/>
  <c r="C726" i="7" l="1"/>
  <c r="B726" i="7"/>
  <c r="F726" i="7" l="1"/>
  <c r="D726" i="7"/>
  <c r="H726" i="7"/>
  <c r="A727" i="7" s="1"/>
  <c r="G726" i="7"/>
  <c r="C727" i="7" l="1"/>
  <c r="B727" i="7"/>
  <c r="D727" i="7" l="1"/>
  <c r="G727" i="7"/>
  <c r="F727" i="7"/>
  <c r="H727" i="7"/>
  <c r="A728" i="7" s="1"/>
  <c r="C728" i="7" l="1"/>
  <c r="B728" i="7"/>
  <c r="G728" i="7" l="1"/>
  <c r="D728" i="7"/>
  <c r="H728" i="7"/>
  <c r="A729" i="7" s="1"/>
  <c r="F728" i="7"/>
  <c r="C729" i="7" l="1"/>
  <c r="B729" i="7"/>
  <c r="H729" i="7" l="1"/>
  <c r="A730" i="7" s="1"/>
  <c r="G729" i="7"/>
  <c r="D729" i="7"/>
  <c r="F729" i="7"/>
  <c r="C730" i="7" l="1"/>
  <c r="B730" i="7"/>
  <c r="H730" i="7" l="1"/>
  <c r="A731" i="7" s="1"/>
  <c r="G730" i="7"/>
  <c r="D730" i="7"/>
  <c r="F730" i="7"/>
  <c r="B731" i="7" l="1"/>
  <c r="C731" i="7"/>
  <c r="G731" i="7" l="1"/>
  <c r="H731" i="7"/>
  <c r="A732" i="7" s="1"/>
  <c r="F731" i="7"/>
  <c r="D731" i="7"/>
  <c r="B732" i="7" l="1"/>
  <c r="C732" i="7"/>
  <c r="D732" i="7" l="1"/>
  <c r="H732" i="7"/>
  <c r="A733" i="7" s="1"/>
  <c r="F732" i="7"/>
  <c r="G732" i="7"/>
  <c r="C733" i="7" l="1"/>
  <c r="B733" i="7"/>
  <c r="H733" i="7" l="1"/>
  <c r="A734" i="7" s="1"/>
  <c r="D733" i="7"/>
  <c r="G733" i="7"/>
  <c r="F733" i="7"/>
  <c r="C734" i="7" l="1"/>
  <c r="B734" i="7"/>
  <c r="G734" i="7" l="1"/>
  <c r="D734" i="7"/>
  <c r="H734" i="7"/>
  <c r="A735" i="7" s="1"/>
  <c r="F734" i="7"/>
  <c r="C735" i="7" l="1"/>
  <c r="B735" i="7"/>
  <c r="F735" i="7" l="1"/>
  <c r="D735" i="7"/>
  <c r="H735" i="7"/>
  <c r="A736" i="7" s="1"/>
  <c r="G735" i="7"/>
  <c r="C736" i="7" l="1"/>
  <c r="B736" i="7"/>
  <c r="G736" i="7" l="1"/>
  <c r="F736" i="7"/>
  <c r="D736" i="7"/>
  <c r="H736" i="7"/>
  <c r="A737" i="7" s="1"/>
  <c r="B737" i="7" l="1"/>
  <c r="C737" i="7"/>
  <c r="H737" i="7" l="1"/>
  <c r="A738" i="7" s="1"/>
  <c r="G737" i="7"/>
  <c r="D737" i="7"/>
  <c r="F737" i="7"/>
  <c r="B738" i="7" l="1"/>
  <c r="C738" i="7"/>
  <c r="G738" i="7" l="1"/>
  <c r="H738" i="7"/>
  <c r="A739" i="7" s="1"/>
  <c r="F738" i="7"/>
  <c r="D738" i="7"/>
  <c r="C739" i="7" l="1"/>
  <c r="B739" i="7"/>
  <c r="F739" i="7" l="1"/>
  <c r="H739" i="7"/>
  <c r="A740" i="7" s="1"/>
  <c r="G739" i="7"/>
  <c r="D739" i="7"/>
  <c r="B740" i="7" l="1"/>
  <c r="C740" i="7"/>
  <c r="H740" i="7" l="1"/>
  <c r="A741" i="7" s="1"/>
  <c r="G740" i="7"/>
  <c r="D740" i="7"/>
  <c r="F740" i="7"/>
  <c r="C741" i="7" l="1"/>
  <c r="B741" i="7"/>
  <c r="G741" i="7" l="1"/>
  <c r="D741" i="7"/>
  <c r="F741" i="7"/>
  <c r="H741" i="7"/>
  <c r="A742" i="7" s="1"/>
  <c r="C742" i="7" l="1"/>
  <c r="B742" i="7"/>
  <c r="D742" i="7" l="1"/>
  <c r="G742" i="7"/>
  <c r="F742" i="7"/>
  <c r="H742" i="7"/>
  <c r="A743" i="7" s="1"/>
  <c r="C743" i="7" l="1"/>
  <c r="B743" i="7"/>
  <c r="H743" i="7" l="1"/>
  <c r="A744" i="7" s="1"/>
  <c r="F743" i="7"/>
  <c r="D743" i="7"/>
  <c r="G743" i="7"/>
  <c r="C744" i="7" l="1"/>
  <c r="B744" i="7"/>
  <c r="D744" i="7" l="1"/>
  <c r="G744" i="7"/>
  <c r="F744" i="7"/>
  <c r="H744" i="7"/>
  <c r="A745" i="7" s="1"/>
  <c r="C745" i="7" l="1"/>
  <c r="B745" i="7"/>
  <c r="G745" i="7" l="1"/>
  <c r="H745" i="7"/>
  <c r="A746" i="7" s="1"/>
  <c r="F745" i="7"/>
  <c r="D745" i="7"/>
  <c r="C746" i="7" l="1"/>
  <c r="B746" i="7"/>
  <c r="F746" i="7" l="1"/>
  <c r="H746" i="7"/>
  <c r="A747" i="7" s="1"/>
  <c r="G746" i="7"/>
  <c r="D746" i="7"/>
  <c r="B747" i="7" l="1"/>
  <c r="C747" i="7"/>
  <c r="G747" i="7" l="1"/>
  <c r="H747" i="7"/>
  <c r="A748" i="7" s="1"/>
  <c r="D747" i="7"/>
  <c r="F747" i="7"/>
  <c r="B748" i="7" l="1"/>
  <c r="C748" i="7"/>
  <c r="F748" i="7" l="1"/>
  <c r="H748" i="7"/>
  <c r="A749" i="7" s="1"/>
  <c r="D748" i="7"/>
  <c r="G748" i="7"/>
  <c r="C749" i="7" l="1"/>
  <c r="B749" i="7"/>
  <c r="F749" i="7" l="1"/>
  <c r="D749" i="7"/>
  <c r="H749" i="7"/>
  <c r="A750" i="7" s="1"/>
  <c r="G749" i="7"/>
  <c r="C750" i="7" l="1"/>
  <c r="B750" i="7"/>
  <c r="G750" i="7" l="1"/>
  <c r="D750" i="7"/>
  <c r="H750" i="7"/>
  <c r="A751" i="7" s="1"/>
  <c r="F750" i="7"/>
  <c r="C751" i="7" l="1"/>
  <c r="B751" i="7"/>
  <c r="G751" i="7" l="1"/>
  <c r="F751" i="7"/>
  <c r="D751" i="7"/>
  <c r="H751" i="7"/>
  <c r="A752" i="7" s="1"/>
  <c r="C752" i="7" l="1"/>
  <c r="B752" i="7"/>
  <c r="G752" i="7" l="1"/>
  <c r="F752" i="7"/>
  <c r="H752" i="7"/>
  <c r="A753" i="7" s="1"/>
  <c r="D752" i="7"/>
  <c r="B753" i="7" l="1"/>
  <c r="C753" i="7"/>
  <c r="F753" i="7" l="1"/>
  <c r="H753" i="7"/>
  <c r="A754" i="7" s="1"/>
  <c r="G753" i="7"/>
  <c r="D753" i="7"/>
  <c r="B754" i="7" l="1"/>
  <c r="C754" i="7"/>
  <c r="F754" i="7" l="1"/>
  <c r="H754" i="7"/>
  <c r="A755" i="7" s="1"/>
  <c r="G754" i="7"/>
  <c r="D754" i="7"/>
  <c r="C755" i="7" l="1"/>
  <c r="B755" i="7"/>
  <c r="F755" i="7" l="1"/>
  <c r="H755" i="7"/>
  <c r="A756" i="7" s="1"/>
  <c r="D755" i="7"/>
  <c r="G755" i="7"/>
  <c r="B756" i="7" l="1"/>
  <c r="C756" i="7"/>
  <c r="F756" i="7" l="1"/>
  <c r="H756" i="7"/>
  <c r="A757" i="7" s="1"/>
  <c r="G756" i="7"/>
  <c r="D756" i="7"/>
  <c r="C757" i="7" l="1"/>
  <c r="B757" i="7"/>
  <c r="F757" i="7" l="1"/>
  <c r="G757" i="7"/>
  <c r="D757" i="7"/>
  <c r="H757" i="7"/>
  <c r="A758" i="7" s="1"/>
  <c r="C758" i="7" l="1"/>
  <c r="B758" i="7"/>
  <c r="D758" i="7" l="1"/>
  <c r="F758" i="7"/>
  <c r="G758" i="7"/>
  <c r="H758" i="7"/>
  <c r="A759" i="7" s="1"/>
  <c r="C759" i="7" l="1"/>
  <c r="B759" i="7"/>
  <c r="D759" i="7" l="1"/>
  <c r="H759" i="7"/>
  <c r="A760" i="7" s="1"/>
  <c r="G759" i="7"/>
  <c r="F759" i="7"/>
  <c r="C760" i="7" l="1"/>
  <c r="B760" i="7"/>
  <c r="H760" i="7" l="1"/>
  <c r="A761" i="7" s="1"/>
  <c r="G760" i="7"/>
  <c r="F760" i="7"/>
  <c r="D760" i="7"/>
  <c r="C761" i="7" l="1"/>
  <c r="B761" i="7"/>
  <c r="H761" i="7" l="1"/>
  <c r="A762" i="7" s="1"/>
  <c r="G761" i="7"/>
  <c r="F761" i="7"/>
  <c r="D761" i="7"/>
  <c r="C762" i="7" l="1"/>
  <c r="B762" i="7"/>
  <c r="D762" i="7" l="1"/>
  <c r="H762" i="7"/>
  <c r="A763" i="7" s="1"/>
  <c r="G762" i="7"/>
  <c r="F762" i="7"/>
  <c r="B763" i="7" l="1"/>
  <c r="C763" i="7"/>
  <c r="H763" i="7" l="1"/>
  <c r="A764" i="7" s="1"/>
  <c r="F763" i="7"/>
  <c r="D763" i="7"/>
  <c r="G763" i="7"/>
  <c r="B764" i="7" l="1"/>
  <c r="C764" i="7"/>
  <c r="G764" i="7" l="1"/>
  <c r="H764" i="7"/>
  <c r="A765" i="7" s="1"/>
  <c r="F764" i="7"/>
  <c r="D764" i="7"/>
  <c r="C765" i="7" l="1"/>
  <c r="B765" i="7"/>
  <c r="F765" i="7" l="1"/>
  <c r="D765" i="7"/>
  <c r="H765" i="7"/>
  <c r="A766" i="7" s="1"/>
  <c r="G765" i="7"/>
  <c r="C766" i="7" l="1"/>
  <c r="B766" i="7"/>
  <c r="H766" i="7" l="1"/>
  <c r="A767" i="7" s="1"/>
  <c r="D766" i="7"/>
  <c r="G766" i="7"/>
  <c r="F766" i="7"/>
  <c r="C767" i="7" l="1"/>
  <c r="B767" i="7"/>
  <c r="H767" i="7" l="1"/>
  <c r="A768" i="7" s="1"/>
  <c r="F767" i="7"/>
  <c r="G767" i="7"/>
  <c r="D767" i="7"/>
  <c r="C768" i="7" l="1"/>
  <c r="B768" i="7"/>
  <c r="H768" i="7" l="1"/>
  <c r="A769" i="7" s="1"/>
  <c r="G768" i="7"/>
  <c r="F768" i="7"/>
  <c r="D768" i="7"/>
  <c r="B769" i="7" l="1"/>
  <c r="C769" i="7"/>
  <c r="H769" i="7" l="1"/>
  <c r="A770" i="7" s="1"/>
  <c r="G769" i="7"/>
  <c r="D769" i="7"/>
  <c r="F769" i="7"/>
  <c r="C770" i="7" l="1"/>
  <c r="B770" i="7"/>
  <c r="H26" i="6"/>
  <c r="J26" i="6" s="1"/>
  <c r="K26" i="6" s="1"/>
  <c r="H27" i="6"/>
  <c r="J27" i="6" s="1"/>
  <c r="K27" i="6" s="1"/>
  <c r="H28" i="6"/>
  <c r="I28" i="6" s="1"/>
  <c r="H29" i="6"/>
  <c r="J29" i="6" s="1"/>
  <c r="D26" i="6"/>
  <c r="D27" i="6"/>
  <c r="D28" i="6"/>
  <c r="D29" i="6"/>
  <c r="F770" i="7" l="1"/>
  <c r="H770" i="7"/>
  <c r="A771" i="7" s="1"/>
  <c r="G770" i="7"/>
  <c r="D770" i="7"/>
  <c r="I29" i="6"/>
  <c r="I27" i="6"/>
  <c r="I26" i="6"/>
  <c r="J28" i="6"/>
  <c r="K28" i="6" s="1"/>
  <c r="C9" i="3"/>
  <c r="O4" i="6"/>
  <c r="N4" i="6"/>
  <c r="M4" i="6"/>
  <c r="L4" i="6"/>
  <c r="K4" i="6"/>
  <c r="J4" i="6"/>
  <c r="I4" i="6"/>
  <c r="H4" i="6"/>
  <c r="G4" i="6"/>
  <c r="F4" i="6"/>
  <c r="E4" i="6"/>
  <c r="D4" i="6"/>
  <c r="C4" i="6"/>
  <c r="O3" i="6"/>
  <c r="N3" i="6"/>
  <c r="M3" i="6"/>
  <c r="L3" i="6"/>
  <c r="K3" i="6"/>
  <c r="J3" i="6"/>
  <c r="I3" i="6"/>
  <c r="H3" i="6"/>
  <c r="G3" i="6"/>
  <c r="F3" i="6"/>
  <c r="E3" i="6"/>
  <c r="D3" i="6"/>
  <c r="C3" i="6"/>
  <c r="I3" i="5"/>
  <c r="H3" i="5"/>
  <c r="G3" i="5"/>
  <c r="F3" i="5"/>
  <c r="E3" i="5"/>
  <c r="D3" i="5"/>
  <c r="C3" i="5"/>
  <c r="I2" i="5"/>
  <c r="H2" i="5"/>
  <c r="G2" i="5"/>
  <c r="F2" i="5"/>
  <c r="E2" i="5"/>
  <c r="D2" i="5"/>
  <c r="C2" i="5"/>
  <c r="J4" i="4"/>
  <c r="I4" i="4"/>
  <c r="H4" i="4"/>
  <c r="G4" i="4"/>
  <c r="F4" i="4"/>
  <c r="E4" i="4"/>
  <c r="D4" i="4"/>
  <c r="C4" i="4"/>
  <c r="J3" i="4"/>
  <c r="I3" i="4"/>
  <c r="H3" i="4"/>
  <c r="G3" i="4"/>
  <c r="F3" i="4"/>
  <c r="E3" i="4"/>
  <c r="D3" i="4"/>
  <c r="C3" i="4"/>
  <c r="I3" i="3"/>
  <c r="H3" i="3"/>
  <c r="G3" i="3"/>
  <c r="F3" i="3"/>
  <c r="E3" i="3"/>
  <c r="D3" i="3"/>
  <c r="C3" i="3"/>
  <c r="I2" i="3"/>
  <c r="H2" i="3"/>
  <c r="G2" i="3"/>
  <c r="F2" i="3"/>
  <c r="E2" i="3"/>
  <c r="D2" i="3"/>
  <c r="C2" i="3"/>
  <c r="B3" i="2"/>
  <c r="B2" i="2"/>
  <c r="S119" i="6"/>
  <c r="S114" i="6"/>
  <c r="E109" i="6"/>
  <c r="AC108" i="6"/>
  <c r="AB108" i="6"/>
  <c r="AA108" i="6"/>
  <c r="Z108" i="6"/>
  <c r="Y108" i="6"/>
  <c r="X108" i="6"/>
  <c r="W108" i="6"/>
  <c r="V108" i="6"/>
  <c r="U108" i="6"/>
  <c r="T108" i="6"/>
  <c r="O108" i="6"/>
  <c r="N108" i="6"/>
  <c r="M108" i="6"/>
  <c r="L108" i="6"/>
  <c r="K108" i="6"/>
  <c r="J108" i="6"/>
  <c r="I108" i="6"/>
  <c r="H108" i="6"/>
  <c r="G108" i="6"/>
  <c r="AC104" i="6"/>
  <c r="AB104" i="6"/>
  <c r="AA104" i="6"/>
  <c r="Z104" i="6"/>
  <c r="Y104" i="6"/>
  <c r="X104" i="6"/>
  <c r="W104" i="6"/>
  <c r="V104" i="6"/>
  <c r="U104" i="6"/>
  <c r="T104" i="6"/>
  <c r="O104" i="6"/>
  <c r="N104" i="6"/>
  <c r="M104" i="6"/>
  <c r="L104" i="6"/>
  <c r="K104" i="6"/>
  <c r="J104" i="6"/>
  <c r="I104" i="6"/>
  <c r="H104" i="6"/>
  <c r="G104" i="6"/>
  <c r="AC103" i="6"/>
  <c r="AB103" i="6"/>
  <c r="AA103" i="6"/>
  <c r="Z103" i="6"/>
  <c r="Y103" i="6"/>
  <c r="X103" i="6"/>
  <c r="W103" i="6"/>
  <c r="V103" i="6"/>
  <c r="U103" i="6"/>
  <c r="T103" i="6"/>
  <c r="O103" i="6"/>
  <c r="N103" i="6"/>
  <c r="M103" i="6"/>
  <c r="L103" i="6"/>
  <c r="K103" i="6"/>
  <c r="J103" i="6"/>
  <c r="I103" i="6"/>
  <c r="H103" i="6"/>
  <c r="G103" i="6"/>
  <c r="G96" i="6"/>
  <c r="H96" i="6" s="1"/>
  <c r="I96" i="6" s="1"/>
  <c r="J96" i="6" s="1"/>
  <c r="K96" i="6" s="1"/>
  <c r="L96" i="6" s="1"/>
  <c r="M96" i="6" s="1"/>
  <c r="N96" i="6" s="1"/>
  <c r="O96" i="6" s="1"/>
  <c r="T96" i="6" s="1"/>
  <c r="U96" i="6" s="1"/>
  <c r="V96" i="6" s="1"/>
  <c r="W96" i="6" s="1"/>
  <c r="X96" i="6" s="1"/>
  <c r="Y96" i="6" s="1"/>
  <c r="Z96" i="6" s="1"/>
  <c r="AA96" i="6" s="1"/>
  <c r="AB96" i="6" s="1"/>
  <c r="AC96" i="6" s="1"/>
  <c r="G95" i="6"/>
  <c r="H95" i="6" s="1"/>
  <c r="I95" i="6" s="1"/>
  <c r="J95" i="6" s="1"/>
  <c r="K95" i="6" s="1"/>
  <c r="L95" i="6" s="1"/>
  <c r="M95" i="6" s="1"/>
  <c r="N95" i="6" s="1"/>
  <c r="O95" i="6" s="1"/>
  <c r="T95" i="6" s="1"/>
  <c r="U95" i="6" s="1"/>
  <c r="V95" i="6" s="1"/>
  <c r="W95" i="6" s="1"/>
  <c r="X95" i="6" s="1"/>
  <c r="Y95" i="6" s="1"/>
  <c r="Z95" i="6" s="1"/>
  <c r="AA95" i="6" s="1"/>
  <c r="AB95" i="6" s="1"/>
  <c r="AC95" i="6" s="1"/>
  <c r="E93" i="6"/>
  <c r="G92" i="6"/>
  <c r="H92" i="6" s="1"/>
  <c r="I92" i="6" s="1"/>
  <c r="J92" i="6" s="1"/>
  <c r="K92" i="6" s="1"/>
  <c r="L92" i="6" s="1"/>
  <c r="M92" i="6" s="1"/>
  <c r="N92" i="6" s="1"/>
  <c r="O92" i="6" s="1"/>
  <c r="T92" i="6" s="1"/>
  <c r="U92" i="6" s="1"/>
  <c r="V92" i="6" s="1"/>
  <c r="W92" i="6" s="1"/>
  <c r="X92" i="6" s="1"/>
  <c r="Y92" i="6" s="1"/>
  <c r="Z92" i="6" s="1"/>
  <c r="AA92" i="6" s="1"/>
  <c r="AB92" i="6" s="1"/>
  <c r="AC92" i="6" s="1"/>
  <c r="P91" i="6"/>
  <c r="G91" i="6"/>
  <c r="H91" i="6" s="1"/>
  <c r="I91" i="6" s="1"/>
  <c r="J91" i="6" s="1"/>
  <c r="K91" i="6" s="1"/>
  <c r="L91" i="6" s="1"/>
  <c r="M91" i="6" s="1"/>
  <c r="N91" i="6" s="1"/>
  <c r="O91" i="6" s="1"/>
  <c r="T91" i="6" s="1"/>
  <c r="U91" i="6" s="1"/>
  <c r="V91" i="6" s="1"/>
  <c r="W91" i="6" s="1"/>
  <c r="X91" i="6" s="1"/>
  <c r="Y91" i="6" s="1"/>
  <c r="Z91" i="6" s="1"/>
  <c r="AA91" i="6" s="1"/>
  <c r="AB91" i="6" s="1"/>
  <c r="AC91" i="6" s="1"/>
  <c r="P90" i="6"/>
  <c r="G90" i="6"/>
  <c r="H90" i="6" s="1"/>
  <c r="I90" i="6" s="1"/>
  <c r="J90" i="6" s="1"/>
  <c r="K90" i="6" s="1"/>
  <c r="L90" i="6" s="1"/>
  <c r="M90" i="6" s="1"/>
  <c r="N90" i="6" s="1"/>
  <c r="O90" i="6" s="1"/>
  <c r="T90" i="6" s="1"/>
  <c r="U90" i="6" s="1"/>
  <c r="V90" i="6" s="1"/>
  <c r="W90" i="6" s="1"/>
  <c r="X90" i="6" s="1"/>
  <c r="Y90" i="6" s="1"/>
  <c r="Z90" i="6" s="1"/>
  <c r="AA90" i="6" s="1"/>
  <c r="AB90" i="6" s="1"/>
  <c r="AC90" i="6" s="1"/>
  <c r="P89" i="6"/>
  <c r="G89" i="6"/>
  <c r="H89" i="6" s="1"/>
  <c r="P86" i="6"/>
  <c r="E86" i="6"/>
  <c r="P85" i="6"/>
  <c r="G85" i="6"/>
  <c r="H85" i="6" s="1"/>
  <c r="I85" i="6" s="1"/>
  <c r="J85" i="6" s="1"/>
  <c r="K85" i="6" s="1"/>
  <c r="L85" i="6" s="1"/>
  <c r="M85" i="6" s="1"/>
  <c r="N85" i="6" s="1"/>
  <c r="O85" i="6" s="1"/>
  <c r="T85" i="6" s="1"/>
  <c r="U85" i="6" s="1"/>
  <c r="V85" i="6" s="1"/>
  <c r="W85" i="6" s="1"/>
  <c r="X85" i="6" s="1"/>
  <c r="Y85" i="6" s="1"/>
  <c r="Z85" i="6" s="1"/>
  <c r="AA85" i="6" s="1"/>
  <c r="AB85" i="6" s="1"/>
  <c r="AC85" i="6" s="1"/>
  <c r="P84" i="6"/>
  <c r="G84" i="6"/>
  <c r="H84" i="6" s="1"/>
  <c r="I84" i="6" s="1"/>
  <c r="J84" i="6" s="1"/>
  <c r="K84" i="6" s="1"/>
  <c r="L84" i="6" s="1"/>
  <c r="M84" i="6" s="1"/>
  <c r="N84" i="6" s="1"/>
  <c r="O84" i="6" s="1"/>
  <c r="T84" i="6" s="1"/>
  <c r="U84" i="6" s="1"/>
  <c r="V84" i="6" s="1"/>
  <c r="W84" i="6" s="1"/>
  <c r="X84" i="6" s="1"/>
  <c r="Y84" i="6" s="1"/>
  <c r="Z84" i="6" s="1"/>
  <c r="AA84" i="6" s="1"/>
  <c r="AB84" i="6" s="1"/>
  <c r="AC84" i="6" s="1"/>
  <c r="P83" i="6"/>
  <c r="G83" i="6"/>
  <c r="H83" i="6" s="1"/>
  <c r="I83" i="6" s="1"/>
  <c r="J83" i="6" s="1"/>
  <c r="K83" i="6" s="1"/>
  <c r="L83" i="6" s="1"/>
  <c r="M83" i="6" s="1"/>
  <c r="N83" i="6" s="1"/>
  <c r="O83" i="6" s="1"/>
  <c r="T83" i="6" s="1"/>
  <c r="U83" i="6" s="1"/>
  <c r="V83" i="6" s="1"/>
  <c r="W83" i="6" s="1"/>
  <c r="X83" i="6" s="1"/>
  <c r="Y83" i="6" s="1"/>
  <c r="Z83" i="6" s="1"/>
  <c r="AA83" i="6" s="1"/>
  <c r="AB83" i="6" s="1"/>
  <c r="AC83" i="6" s="1"/>
  <c r="P82" i="6"/>
  <c r="G82" i="6"/>
  <c r="H82" i="6" s="1"/>
  <c r="I82" i="6" s="1"/>
  <c r="J82" i="6" s="1"/>
  <c r="K82" i="6" s="1"/>
  <c r="L82" i="6" s="1"/>
  <c r="M82" i="6" s="1"/>
  <c r="N82" i="6" s="1"/>
  <c r="O82" i="6" s="1"/>
  <c r="T82" i="6" s="1"/>
  <c r="U82" i="6" s="1"/>
  <c r="V82" i="6" s="1"/>
  <c r="W82" i="6" s="1"/>
  <c r="X82" i="6" s="1"/>
  <c r="Y82" i="6" s="1"/>
  <c r="Z82" i="6" s="1"/>
  <c r="AA82" i="6" s="1"/>
  <c r="AB82" i="6" s="1"/>
  <c r="AC82" i="6" s="1"/>
  <c r="P81" i="6"/>
  <c r="G81" i="6"/>
  <c r="H81" i="6" s="1"/>
  <c r="I81" i="6" s="1"/>
  <c r="J81" i="6" s="1"/>
  <c r="K81" i="6" s="1"/>
  <c r="L81" i="6" s="1"/>
  <c r="M81" i="6" s="1"/>
  <c r="N81" i="6" s="1"/>
  <c r="O81" i="6" s="1"/>
  <c r="T81" i="6" s="1"/>
  <c r="U81" i="6" s="1"/>
  <c r="V81" i="6" s="1"/>
  <c r="W81" i="6" s="1"/>
  <c r="X81" i="6" s="1"/>
  <c r="Y81" i="6" s="1"/>
  <c r="Z81" i="6" s="1"/>
  <c r="AA81" i="6" s="1"/>
  <c r="AB81" i="6" s="1"/>
  <c r="AC81" i="6" s="1"/>
  <c r="P80" i="6"/>
  <c r="G80" i="6"/>
  <c r="H80" i="6" s="1"/>
  <c r="I80" i="6" s="1"/>
  <c r="P79" i="6"/>
  <c r="E77" i="6"/>
  <c r="P76" i="6"/>
  <c r="G76" i="6"/>
  <c r="H76" i="6" s="1"/>
  <c r="I76" i="6" s="1"/>
  <c r="J76" i="6" s="1"/>
  <c r="K76" i="6" s="1"/>
  <c r="L76" i="6" s="1"/>
  <c r="M76" i="6" s="1"/>
  <c r="N76" i="6" s="1"/>
  <c r="O76" i="6" s="1"/>
  <c r="T76" i="6" s="1"/>
  <c r="U76" i="6" s="1"/>
  <c r="V76" i="6" s="1"/>
  <c r="W76" i="6" s="1"/>
  <c r="X76" i="6" s="1"/>
  <c r="Y76" i="6" s="1"/>
  <c r="Z76" i="6" s="1"/>
  <c r="AA76" i="6" s="1"/>
  <c r="AB76" i="6" s="1"/>
  <c r="AC76" i="6" s="1"/>
  <c r="P75" i="6"/>
  <c r="G75" i="6"/>
  <c r="H75" i="6" s="1"/>
  <c r="I75" i="6" s="1"/>
  <c r="J75" i="6" s="1"/>
  <c r="K75" i="6" s="1"/>
  <c r="L75" i="6" s="1"/>
  <c r="M75" i="6" s="1"/>
  <c r="N75" i="6" s="1"/>
  <c r="O75" i="6" s="1"/>
  <c r="T75" i="6" s="1"/>
  <c r="U75" i="6" s="1"/>
  <c r="V75" i="6" s="1"/>
  <c r="W75" i="6" s="1"/>
  <c r="X75" i="6" s="1"/>
  <c r="Y75" i="6" s="1"/>
  <c r="Z75" i="6" s="1"/>
  <c r="AA75" i="6" s="1"/>
  <c r="AB75" i="6" s="1"/>
  <c r="AC75" i="6" s="1"/>
  <c r="P74" i="6"/>
  <c r="G74" i="6"/>
  <c r="H74" i="6" s="1"/>
  <c r="I74" i="6" s="1"/>
  <c r="J74" i="6" s="1"/>
  <c r="K74" i="6" s="1"/>
  <c r="L74" i="6" s="1"/>
  <c r="M74" i="6" s="1"/>
  <c r="N74" i="6" s="1"/>
  <c r="O74" i="6" s="1"/>
  <c r="T74" i="6" s="1"/>
  <c r="U74" i="6" s="1"/>
  <c r="V74" i="6" s="1"/>
  <c r="W74" i="6" s="1"/>
  <c r="X74" i="6" s="1"/>
  <c r="Y74" i="6" s="1"/>
  <c r="Z74" i="6" s="1"/>
  <c r="AA74" i="6" s="1"/>
  <c r="AB74" i="6" s="1"/>
  <c r="AC74" i="6" s="1"/>
  <c r="P73" i="6"/>
  <c r="G73" i="6"/>
  <c r="H73" i="6" s="1"/>
  <c r="I73" i="6" s="1"/>
  <c r="J73" i="6" s="1"/>
  <c r="K73" i="6" s="1"/>
  <c r="L73" i="6" s="1"/>
  <c r="M73" i="6" s="1"/>
  <c r="N73" i="6" s="1"/>
  <c r="O73" i="6" s="1"/>
  <c r="T73" i="6" s="1"/>
  <c r="U73" i="6" s="1"/>
  <c r="V73" i="6" s="1"/>
  <c r="W73" i="6" s="1"/>
  <c r="X73" i="6" s="1"/>
  <c r="Y73" i="6" s="1"/>
  <c r="Z73" i="6" s="1"/>
  <c r="AA73" i="6" s="1"/>
  <c r="AB73" i="6" s="1"/>
  <c r="AC73" i="6" s="1"/>
  <c r="P72" i="6"/>
  <c r="G72" i="6"/>
  <c r="H72" i="6" s="1"/>
  <c r="I72" i="6" s="1"/>
  <c r="J72" i="6" s="1"/>
  <c r="K72" i="6" s="1"/>
  <c r="L72" i="6" s="1"/>
  <c r="M72" i="6" s="1"/>
  <c r="N72" i="6" s="1"/>
  <c r="O72" i="6" s="1"/>
  <c r="T72" i="6" s="1"/>
  <c r="U72" i="6" s="1"/>
  <c r="V72" i="6" s="1"/>
  <c r="W72" i="6" s="1"/>
  <c r="X72" i="6" s="1"/>
  <c r="Y72" i="6" s="1"/>
  <c r="Z72" i="6" s="1"/>
  <c r="AA72" i="6" s="1"/>
  <c r="AB72" i="6" s="1"/>
  <c r="AC72" i="6" s="1"/>
  <c r="P71" i="6"/>
  <c r="G71" i="6"/>
  <c r="H71" i="6" s="1"/>
  <c r="I71" i="6" s="1"/>
  <c r="J71" i="6" s="1"/>
  <c r="K71" i="6" s="1"/>
  <c r="L71" i="6" s="1"/>
  <c r="M71" i="6" s="1"/>
  <c r="N71" i="6" s="1"/>
  <c r="O71" i="6" s="1"/>
  <c r="T71" i="6" s="1"/>
  <c r="U71" i="6" s="1"/>
  <c r="V71" i="6" s="1"/>
  <c r="W71" i="6" s="1"/>
  <c r="X71" i="6" s="1"/>
  <c r="Y71" i="6" s="1"/>
  <c r="Z71" i="6" s="1"/>
  <c r="AA71" i="6" s="1"/>
  <c r="AB71" i="6" s="1"/>
  <c r="AC71" i="6" s="1"/>
  <c r="P70" i="6"/>
  <c r="G70" i="6"/>
  <c r="H70" i="6" s="1"/>
  <c r="I70" i="6" s="1"/>
  <c r="J70" i="6" s="1"/>
  <c r="K70" i="6" s="1"/>
  <c r="L70" i="6" s="1"/>
  <c r="M70" i="6" s="1"/>
  <c r="N70" i="6" s="1"/>
  <c r="O70" i="6" s="1"/>
  <c r="T70" i="6" s="1"/>
  <c r="U70" i="6" s="1"/>
  <c r="V70" i="6" s="1"/>
  <c r="W70" i="6" s="1"/>
  <c r="X70" i="6" s="1"/>
  <c r="Y70" i="6" s="1"/>
  <c r="Z70" i="6" s="1"/>
  <c r="AA70" i="6" s="1"/>
  <c r="AB70" i="6" s="1"/>
  <c r="AC70" i="6" s="1"/>
  <c r="P69" i="6"/>
  <c r="G69" i="6"/>
  <c r="H69" i="6" s="1"/>
  <c r="I69" i="6" s="1"/>
  <c r="J69" i="6" s="1"/>
  <c r="K69" i="6" s="1"/>
  <c r="L69" i="6" s="1"/>
  <c r="M69" i="6" s="1"/>
  <c r="N69" i="6" s="1"/>
  <c r="O69" i="6" s="1"/>
  <c r="T69" i="6" s="1"/>
  <c r="U69" i="6" s="1"/>
  <c r="V69" i="6" s="1"/>
  <c r="W69" i="6" s="1"/>
  <c r="X69" i="6" s="1"/>
  <c r="Y69" i="6" s="1"/>
  <c r="Z69" i="6" s="1"/>
  <c r="AA69" i="6" s="1"/>
  <c r="AB69" i="6" s="1"/>
  <c r="AC69" i="6" s="1"/>
  <c r="P68" i="6"/>
  <c r="G68" i="6"/>
  <c r="H68" i="6" s="1"/>
  <c r="E65" i="6"/>
  <c r="P64" i="6"/>
  <c r="G64" i="6"/>
  <c r="H64" i="6" s="1"/>
  <c r="I64" i="6" s="1"/>
  <c r="J64" i="6" s="1"/>
  <c r="K64" i="6" s="1"/>
  <c r="L64" i="6" s="1"/>
  <c r="M64" i="6" s="1"/>
  <c r="N64" i="6" s="1"/>
  <c r="O64" i="6" s="1"/>
  <c r="T64" i="6" s="1"/>
  <c r="U64" i="6" s="1"/>
  <c r="V64" i="6" s="1"/>
  <c r="W64" i="6" s="1"/>
  <c r="X64" i="6" s="1"/>
  <c r="Y64" i="6" s="1"/>
  <c r="Z64" i="6" s="1"/>
  <c r="AA64" i="6" s="1"/>
  <c r="AB64" i="6" s="1"/>
  <c r="AC64" i="6" s="1"/>
  <c r="P63" i="6"/>
  <c r="G63" i="6"/>
  <c r="H63" i="6" s="1"/>
  <c r="I63" i="6" s="1"/>
  <c r="J63" i="6" s="1"/>
  <c r="K63" i="6" s="1"/>
  <c r="L63" i="6" s="1"/>
  <c r="M63" i="6" s="1"/>
  <c r="N63" i="6" s="1"/>
  <c r="O63" i="6" s="1"/>
  <c r="T63" i="6" s="1"/>
  <c r="U63" i="6" s="1"/>
  <c r="V63" i="6" s="1"/>
  <c r="W63" i="6" s="1"/>
  <c r="X63" i="6" s="1"/>
  <c r="Y63" i="6" s="1"/>
  <c r="Z63" i="6" s="1"/>
  <c r="AA63" i="6" s="1"/>
  <c r="AB63" i="6" s="1"/>
  <c r="AC63" i="6" s="1"/>
  <c r="P62" i="6"/>
  <c r="G62" i="6"/>
  <c r="H62" i="6" s="1"/>
  <c r="I62" i="6" s="1"/>
  <c r="J62" i="6" s="1"/>
  <c r="K62" i="6" s="1"/>
  <c r="L62" i="6" s="1"/>
  <c r="M62" i="6" s="1"/>
  <c r="N62" i="6" s="1"/>
  <c r="O62" i="6" s="1"/>
  <c r="T62" i="6" s="1"/>
  <c r="U62" i="6" s="1"/>
  <c r="V62" i="6" s="1"/>
  <c r="W62" i="6" s="1"/>
  <c r="X62" i="6" s="1"/>
  <c r="Y62" i="6" s="1"/>
  <c r="Z62" i="6" s="1"/>
  <c r="AA62" i="6" s="1"/>
  <c r="AB62" i="6" s="1"/>
  <c r="AC62" i="6" s="1"/>
  <c r="P61" i="6"/>
  <c r="G61" i="6"/>
  <c r="H61" i="6" s="1"/>
  <c r="I61" i="6" s="1"/>
  <c r="J61" i="6" s="1"/>
  <c r="K61" i="6" s="1"/>
  <c r="L61" i="6" s="1"/>
  <c r="M61" i="6" s="1"/>
  <c r="N61" i="6" s="1"/>
  <c r="O61" i="6" s="1"/>
  <c r="T61" i="6" s="1"/>
  <c r="U61" i="6" s="1"/>
  <c r="V61" i="6" s="1"/>
  <c r="W61" i="6" s="1"/>
  <c r="X61" i="6" s="1"/>
  <c r="Y61" i="6" s="1"/>
  <c r="Z61" i="6" s="1"/>
  <c r="AA61" i="6" s="1"/>
  <c r="AB61" i="6" s="1"/>
  <c r="AC61" i="6" s="1"/>
  <c r="P60" i="6"/>
  <c r="G60" i="6"/>
  <c r="H60" i="6" s="1"/>
  <c r="I60" i="6" s="1"/>
  <c r="G57" i="6"/>
  <c r="H57" i="6" s="1"/>
  <c r="I57" i="6" s="1"/>
  <c r="J57" i="6" s="1"/>
  <c r="K57" i="6" s="1"/>
  <c r="L57" i="6" s="1"/>
  <c r="M57" i="6" s="1"/>
  <c r="N57" i="6" s="1"/>
  <c r="O57" i="6" s="1"/>
  <c r="P55" i="6"/>
  <c r="E55" i="6"/>
  <c r="P54" i="6"/>
  <c r="G54" i="6"/>
  <c r="H54" i="6" s="1"/>
  <c r="I54" i="6" s="1"/>
  <c r="J54" i="6" s="1"/>
  <c r="K54" i="6" s="1"/>
  <c r="L54" i="6" s="1"/>
  <c r="M54" i="6" s="1"/>
  <c r="N54" i="6" s="1"/>
  <c r="O54" i="6" s="1"/>
  <c r="T54" i="6" s="1"/>
  <c r="U54" i="6" s="1"/>
  <c r="V54" i="6" s="1"/>
  <c r="W54" i="6" s="1"/>
  <c r="X54" i="6" s="1"/>
  <c r="Y54" i="6" s="1"/>
  <c r="Z54" i="6" s="1"/>
  <c r="AA54" i="6" s="1"/>
  <c r="AB54" i="6" s="1"/>
  <c r="AC54" i="6" s="1"/>
  <c r="P53" i="6"/>
  <c r="G53" i="6"/>
  <c r="H53" i="6" s="1"/>
  <c r="I53" i="6" s="1"/>
  <c r="J53" i="6" s="1"/>
  <c r="K53" i="6" s="1"/>
  <c r="L53" i="6" s="1"/>
  <c r="M53" i="6" s="1"/>
  <c r="N53" i="6" s="1"/>
  <c r="O53" i="6" s="1"/>
  <c r="T53" i="6" s="1"/>
  <c r="U53" i="6" s="1"/>
  <c r="V53" i="6" s="1"/>
  <c r="W53" i="6" s="1"/>
  <c r="X53" i="6" s="1"/>
  <c r="Y53" i="6" s="1"/>
  <c r="Z53" i="6" s="1"/>
  <c r="AA53" i="6" s="1"/>
  <c r="AB53" i="6" s="1"/>
  <c r="AC53" i="6" s="1"/>
  <c r="P52" i="6"/>
  <c r="G52" i="6"/>
  <c r="H52" i="6" s="1"/>
  <c r="I52" i="6" s="1"/>
  <c r="J52" i="6" s="1"/>
  <c r="K52" i="6" s="1"/>
  <c r="L52" i="6" s="1"/>
  <c r="M52" i="6" s="1"/>
  <c r="N52" i="6" s="1"/>
  <c r="O52" i="6" s="1"/>
  <c r="T52" i="6" s="1"/>
  <c r="U52" i="6" s="1"/>
  <c r="V52" i="6" s="1"/>
  <c r="W52" i="6" s="1"/>
  <c r="X52" i="6" s="1"/>
  <c r="Y52" i="6" s="1"/>
  <c r="Z52" i="6" s="1"/>
  <c r="AA52" i="6" s="1"/>
  <c r="AB52" i="6" s="1"/>
  <c r="AC52" i="6" s="1"/>
  <c r="P51" i="6"/>
  <c r="G51" i="6"/>
  <c r="H51" i="6" s="1"/>
  <c r="I51" i="6" s="1"/>
  <c r="J51" i="6" s="1"/>
  <c r="K51" i="6" s="1"/>
  <c r="L51" i="6" s="1"/>
  <c r="M51" i="6" s="1"/>
  <c r="N51" i="6" s="1"/>
  <c r="O51" i="6" s="1"/>
  <c r="T51" i="6" s="1"/>
  <c r="U51" i="6" s="1"/>
  <c r="V51" i="6" s="1"/>
  <c r="W51" i="6" s="1"/>
  <c r="X51" i="6" s="1"/>
  <c r="Y51" i="6" s="1"/>
  <c r="Z51" i="6" s="1"/>
  <c r="AA51" i="6" s="1"/>
  <c r="AB51" i="6" s="1"/>
  <c r="AC51" i="6" s="1"/>
  <c r="D51" i="6"/>
  <c r="S51" i="6" s="1"/>
  <c r="P50" i="6"/>
  <c r="G50" i="6"/>
  <c r="P49" i="6"/>
  <c r="G49" i="6"/>
  <c r="H49" i="6" s="1"/>
  <c r="G44" i="6"/>
  <c r="H44" i="6" s="1"/>
  <c r="I44" i="6" s="1"/>
  <c r="J44" i="6" s="1"/>
  <c r="K44" i="6" s="1"/>
  <c r="L44" i="6" s="1"/>
  <c r="M44" i="6" s="1"/>
  <c r="N44" i="6" s="1"/>
  <c r="O44" i="6" s="1"/>
  <c r="T44" i="6" s="1"/>
  <c r="U44" i="6" s="1"/>
  <c r="V44" i="6" s="1"/>
  <c r="W44" i="6" s="1"/>
  <c r="X44" i="6" s="1"/>
  <c r="Y44" i="6" s="1"/>
  <c r="Z44" i="6" s="1"/>
  <c r="AA44" i="6" s="1"/>
  <c r="AB44" i="6" s="1"/>
  <c r="AC44" i="6" s="1"/>
  <c r="S43" i="6"/>
  <c r="S38" i="6"/>
  <c r="S37" i="6"/>
  <c r="B33" i="6"/>
  <c r="H32" i="6"/>
  <c r="I32" i="6" s="1"/>
  <c r="D32" i="6"/>
  <c r="H31" i="6"/>
  <c r="I31" i="6" s="1"/>
  <c r="D31" i="6"/>
  <c r="H30" i="6"/>
  <c r="J30" i="6" s="1"/>
  <c r="K30" i="6" s="1"/>
  <c r="D30" i="6"/>
  <c r="H25" i="6"/>
  <c r="J25" i="6" s="1"/>
  <c r="K25" i="6" s="1"/>
  <c r="D25" i="6"/>
  <c r="H24" i="6"/>
  <c r="J24" i="6" s="1"/>
  <c r="K24" i="6" s="1"/>
  <c r="D24" i="6"/>
  <c r="H23" i="6"/>
  <c r="I23" i="6" s="1"/>
  <c r="D23" i="6"/>
  <c r="H22" i="6"/>
  <c r="J22" i="6" s="1"/>
  <c r="K22" i="6" s="1"/>
  <c r="D22" i="6"/>
  <c r="H21" i="6"/>
  <c r="I21" i="6" s="1"/>
  <c r="D21" i="6"/>
  <c r="H20" i="6"/>
  <c r="J20" i="6" s="1"/>
  <c r="K20" i="6" s="1"/>
  <c r="D20" i="6"/>
  <c r="H19" i="6"/>
  <c r="I19" i="6" s="1"/>
  <c r="D19" i="6"/>
  <c r="H18" i="6"/>
  <c r="J18" i="6" s="1"/>
  <c r="K18" i="6" s="1"/>
  <c r="D18" i="6"/>
  <c r="H17" i="6"/>
  <c r="J17" i="6" s="1"/>
  <c r="K17" i="6" s="1"/>
  <c r="D17" i="6"/>
  <c r="H16" i="6"/>
  <c r="J16" i="6" s="1"/>
  <c r="K16" i="6" s="1"/>
  <c r="D16" i="6"/>
  <c r="H15" i="6"/>
  <c r="I15" i="6" s="1"/>
  <c r="D15" i="6"/>
  <c r="H14" i="6"/>
  <c r="J14" i="6" s="1"/>
  <c r="K14" i="6" s="1"/>
  <c r="D14" i="6"/>
  <c r="H13" i="6"/>
  <c r="J13" i="6" s="1"/>
  <c r="K13" i="6" s="1"/>
  <c r="D13" i="6"/>
  <c r="H12" i="6"/>
  <c r="I12" i="6" s="1"/>
  <c r="D12" i="6"/>
  <c r="H11" i="6"/>
  <c r="I11" i="6" s="1"/>
  <c r="D11" i="6"/>
  <c r="G36" i="5"/>
  <c r="H35" i="5"/>
  <c r="H32" i="5"/>
  <c r="H31" i="5"/>
  <c r="H30" i="5"/>
  <c r="I29" i="5"/>
  <c r="H29" i="5"/>
  <c r="I28" i="5"/>
  <c r="H28" i="5"/>
  <c r="H27" i="5"/>
  <c r="H26" i="5"/>
  <c r="J44" i="4"/>
  <c r="J30" i="4"/>
  <c r="J18" i="4"/>
  <c r="C18" i="4"/>
  <c r="C21" i="4" s="1"/>
  <c r="C30" i="4" s="1"/>
  <c r="C33" i="4" s="1"/>
  <c r="C44" i="4" s="1"/>
  <c r="G145" i="3"/>
  <c r="I144" i="3"/>
  <c r="I141" i="3"/>
  <c r="I140" i="3"/>
  <c r="I139" i="3"/>
  <c r="I138" i="3"/>
  <c r="I137" i="3"/>
  <c r="I136" i="3"/>
  <c r="I135" i="3"/>
  <c r="G132" i="3"/>
  <c r="I131" i="3"/>
  <c r="I130" i="3"/>
  <c r="I127" i="3"/>
  <c r="I126" i="3"/>
  <c r="I125" i="3"/>
  <c r="I124" i="3"/>
  <c r="I123" i="3"/>
  <c r="I122" i="3"/>
  <c r="I121" i="3"/>
  <c r="G118" i="3"/>
  <c r="I117" i="3"/>
  <c r="I116" i="3"/>
  <c r="I113" i="3"/>
  <c r="I112" i="3"/>
  <c r="I111" i="3"/>
  <c r="I110" i="3"/>
  <c r="G107" i="3"/>
  <c r="I106" i="3"/>
  <c r="I105" i="3"/>
  <c r="I104" i="3"/>
  <c r="I101" i="3"/>
  <c r="I100" i="3"/>
  <c r="I99" i="3"/>
  <c r="I98" i="3"/>
  <c r="I97" i="3"/>
  <c r="I96" i="3"/>
  <c r="I95" i="3"/>
  <c r="I94" i="3"/>
  <c r="G91" i="3"/>
  <c r="I90" i="3"/>
  <c r="I89" i="3"/>
  <c r="I86" i="3"/>
  <c r="I85" i="3"/>
  <c r="I84" i="3"/>
  <c r="I83" i="3"/>
  <c r="I82" i="3"/>
  <c r="I81" i="3"/>
  <c r="I80" i="3"/>
  <c r="I76" i="3"/>
  <c r="I75" i="3"/>
  <c r="I69" i="3"/>
  <c r="I68" i="3"/>
  <c r="I67" i="3"/>
  <c r="I66" i="3"/>
  <c r="I65" i="3"/>
  <c r="I64" i="3"/>
  <c r="I63" i="3"/>
  <c r="I62" i="3"/>
  <c r="F62" i="3"/>
  <c r="I61" i="3"/>
  <c r="I60" i="3"/>
  <c r="I59" i="3"/>
  <c r="G56" i="3"/>
  <c r="I55" i="3"/>
  <c r="F55" i="3"/>
  <c r="I54" i="3"/>
  <c r="I51" i="3"/>
  <c r="I50" i="3"/>
  <c r="I49" i="3"/>
  <c r="I48" i="3"/>
  <c r="F48" i="3"/>
  <c r="I47" i="3"/>
  <c r="F47" i="3"/>
  <c r="I46" i="3"/>
  <c r="I45" i="3"/>
  <c r="I44" i="3"/>
  <c r="I43" i="3"/>
  <c r="I42" i="3"/>
  <c r="I41" i="3"/>
  <c r="F41" i="3"/>
  <c r="G34" i="3"/>
  <c r="I33" i="3"/>
  <c r="I30" i="3"/>
  <c r="I29" i="3"/>
  <c r="I28" i="3"/>
  <c r="I27" i="3"/>
  <c r="I26" i="3"/>
  <c r="G23" i="3"/>
  <c r="I22" i="3"/>
  <c r="I19" i="3"/>
  <c r="I18" i="3"/>
  <c r="I17" i="3"/>
  <c r="I16" i="3"/>
  <c r="I15" i="3"/>
  <c r="I14" i="3"/>
  <c r="F106" i="6" l="1"/>
  <c r="F105" i="6"/>
  <c r="F107" i="6"/>
  <c r="F72" i="6"/>
  <c r="H31" i="3"/>
  <c r="H20" i="3"/>
  <c r="H32" i="3"/>
  <c r="H142" i="3"/>
  <c r="H143" i="3"/>
  <c r="H21" i="3"/>
  <c r="H129" i="3"/>
  <c r="H103" i="3"/>
  <c r="H53" i="3"/>
  <c r="H74" i="3"/>
  <c r="H115" i="3"/>
  <c r="H88" i="3"/>
  <c r="H70" i="3"/>
  <c r="H71" i="3"/>
  <c r="H102" i="3"/>
  <c r="H87" i="3"/>
  <c r="H128" i="3"/>
  <c r="H114" i="3"/>
  <c r="H52" i="3"/>
  <c r="H127" i="3"/>
  <c r="G72" i="3"/>
  <c r="C771" i="7"/>
  <c r="B771" i="7"/>
  <c r="T109" i="6"/>
  <c r="M109" i="6"/>
  <c r="Y109" i="6"/>
  <c r="F45" i="6"/>
  <c r="J12" i="6"/>
  <c r="K12" i="6" s="1"/>
  <c r="J109" i="6"/>
  <c r="V109" i="6"/>
  <c r="F68" i="6"/>
  <c r="L109" i="6"/>
  <c r="X109" i="6"/>
  <c r="N109" i="6"/>
  <c r="J31" i="6"/>
  <c r="K31" i="6" s="1"/>
  <c r="H30" i="3"/>
  <c r="H76" i="3"/>
  <c r="H116" i="3"/>
  <c r="H65" i="3"/>
  <c r="H26" i="3"/>
  <c r="H99" i="3"/>
  <c r="H130" i="3"/>
  <c r="H63" i="3"/>
  <c r="H69" i="3"/>
  <c r="H131" i="3"/>
  <c r="H47" i="3"/>
  <c r="H28" i="3"/>
  <c r="H101" i="3"/>
  <c r="H112" i="3"/>
  <c r="H97" i="3"/>
  <c r="Z109" i="6"/>
  <c r="H109" i="6"/>
  <c r="AB109" i="6"/>
  <c r="K109" i="6"/>
  <c r="W109" i="6"/>
  <c r="J19" i="6"/>
  <c r="K19" i="6" s="1"/>
  <c r="G109" i="6"/>
  <c r="O109" i="6"/>
  <c r="AA109" i="6"/>
  <c r="F53" i="6"/>
  <c r="I109" i="6"/>
  <c r="U109" i="6"/>
  <c r="AC109" i="6"/>
  <c r="I16" i="6"/>
  <c r="F70" i="6"/>
  <c r="G93" i="6"/>
  <c r="F73" i="6"/>
  <c r="I24" i="6"/>
  <c r="G65" i="6"/>
  <c r="I34" i="3"/>
  <c r="I118" i="3"/>
  <c r="J11" i="6"/>
  <c r="K11" i="6" s="1"/>
  <c r="J32" i="6"/>
  <c r="K32" i="6" s="1"/>
  <c r="I36" i="5"/>
  <c r="H67" i="3"/>
  <c r="H95" i="3"/>
  <c r="H105" i="3"/>
  <c r="H110" i="3"/>
  <c r="J15" i="6"/>
  <c r="K15" i="6" s="1"/>
  <c r="I20" i="6"/>
  <c r="J23" i="6"/>
  <c r="K23" i="6" s="1"/>
  <c r="F44" i="6"/>
  <c r="F69" i="6"/>
  <c r="F74" i="6"/>
  <c r="D33" i="6"/>
  <c r="F54" i="6"/>
  <c r="H36" i="5"/>
  <c r="I56" i="3"/>
  <c r="I132" i="3"/>
  <c r="I145" i="3"/>
  <c r="I91" i="3"/>
  <c r="I107" i="3" s="1"/>
  <c r="I23" i="3"/>
  <c r="G36" i="3"/>
  <c r="I13" i="6"/>
  <c r="I17" i="6"/>
  <c r="I25" i="6"/>
  <c r="G55" i="6"/>
  <c r="E98" i="6"/>
  <c r="H77" i="6"/>
  <c r="I68" i="6"/>
  <c r="I14" i="6"/>
  <c r="I18" i="6"/>
  <c r="J21" i="6"/>
  <c r="K21" i="6" s="1"/>
  <c r="I22" i="6"/>
  <c r="I30" i="6"/>
  <c r="F108" i="6"/>
  <c r="F104" i="6"/>
  <c r="F103" i="6"/>
  <c r="F91" i="6"/>
  <c r="F96" i="6"/>
  <c r="F95" i="6"/>
  <c r="F89" i="6"/>
  <c r="F85" i="6"/>
  <c r="F81" i="6"/>
  <c r="F76" i="6"/>
  <c r="F92" i="6"/>
  <c r="F83" i="6"/>
  <c r="F82" i="6"/>
  <c r="F80" i="6"/>
  <c r="F71" i="6"/>
  <c r="F61" i="6"/>
  <c r="F52" i="6"/>
  <c r="F50" i="6"/>
  <c r="F75" i="6"/>
  <c r="F63" i="6"/>
  <c r="F62" i="6"/>
  <c r="F60" i="6"/>
  <c r="F57" i="6"/>
  <c r="F90" i="6"/>
  <c r="F64" i="6"/>
  <c r="F49" i="6"/>
  <c r="F51" i="6"/>
  <c r="H65" i="6"/>
  <c r="F84" i="6"/>
  <c r="I65" i="6"/>
  <c r="J60" i="6"/>
  <c r="I86" i="6"/>
  <c r="J80" i="6"/>
  <c r="G77" i="6"/>
  <c r="I49" i="6"/>
  <c r="H50" i="6"/>
  <c r="I50" i="6" s="1"/>
  <c r="J50" i="6" s="1"/>
  <c r="K50" i="6" s="1"/>
  <c r="L50" i="6" s="1"/>
  <c r="M50" i="6" s="1"/>
  <c r="N50" i="6" s="1"/>
  <c r="O50" i="6" s="1"/>
  <c r="T50" i="6" s="1"/>
  <c r="U50" i="6" s="1"/>
  <c r="V50" i="6" s="1"/>
  <c r="W50" i="6" s="1"/>
  <c r="X50" i="6" s="1"/>
  <c r="Y50" i="6" s="1"/>
  <c r="Z50" i="6" s="1"/>
  <c r="AA50" i="6" s="1"/>
  <c r="AB50" i="6" s="1"/>
  <c r="AC50" i="6" s="1"/>
  <c r="H93" i="6"/>
  <c r="I89" i="6"/>
  <c r="H86" i="6"/>
  <c r="G86" i="6"/>
  <c r="H14" i="3"/>
  <c r="H16" i="3"/>
  <c r="H18" i="3"/>
  <c r="H22" i="3"/>
  <c r="H41" i="3"/>
  <c r="H43" i="3"/>
  <c r="H45" i="3"/>
  <c r="H48" i="3"/>
  <c r="H50" i="3"/>
  <c r="H54" i="3"/>
  <c r="H59" i="3"/>
  <c r="H61" i="3"/>
  <c r="H81" i="3"/>
  <c r="H83" i="3"/>
  <c r="H85" i="3"/>
  <c r="H89" i="3"/>
  <c r="H106" i="3"/>
  <c r="H121" i="3"/>
  <c r="H123" i="3"/>
  <c r="H125" i="3"/>
  <c r="H136" i="3"/>
  <c r="H138" i="3"/>
  <c r="H140" i="3"/>
  <c r="H144" i="3"/>
  <c r="H15" i="3"/>
  <c r="H17" i="3"/>
  <c r="H19" i="3"/>
  <c r="H42" i="3"/>
  <c r="H44" i="3"/>
  <c r="H46" i="3"/>
  <c r="H49" i="3"/>
  <c r="H51" i="3"/>
  <c r="H60" i="3"/>
  <c r="H80" i="3"/>
  <c r="H82" i="3"/>
  <c r="H84" i="3"/>
  <c r="H86" i="3"/>
  <c r="H90" i="3"/>
  <c r="H122" i="3"/>
  <c r="H124" i="3"/>
  <c r="H126" i="3"/>
  <c r="H135" i="3"/>
  <c r="H137" i="3"/>
  <c r="H139" i="3"/>
  <c r="H141" i="3"/>
  <c r="H27" i="3"/>
  <c r="H29" i="3"/>
  <c r="H33" i="3"/>
  <c r="H55" i="3"/>
  <c r="H62" i="3"/>
  <c r="H64" i="3"/>
  <c r="H66" i="3"/>
  <c r="H68" i="3"/>
  <c r="H75" i="3"/>
  <c r="H94" i="3"/>
  <c r="H96" i="3"/>
  <c r="H98" i="3"/>
  <c r="H100" i="3"/>
  <c r="H104" i="3"/>
  <c r="H111" i="3"/>
  <c r="H113" i="3"/>
  <c r="H117" i="3"/>
  <c r="G77" i="3" l="1"/>
  <c r="I72" i="3"/>
  <c r="I77" i="3" s="1"/>
  <c r="H72" i="3"/>
  <c r="I36" i="3"/>
  <c r="H34" i="3"/>
  <c r="F771" i="7"/>
  <c r="H771" i="7"/>
  <c r="A772" i="7" s="1"/>
  <c r="G771" i="7"/>
  <c r="D771" i="7"/>
  <c r="H118" i="3"/>
  <c r="G98" i="6"/>
  <c r="I147" i="3"/>
  <c r="F8" i="5" s="1"/>
  <c r="F77" i="6"/>
  <c r="H145" i="3"/>
  <c r="K33" i="6"/>
  <c r="E42" i="6" s="1"/>
  <c r="F42" i="6" s="1"/>
  <c r="H132" i="3"/>
  <c r="K80" i="6"/>
  <c r="J86" i="6"/>
  <c r="J49" i="6"/>
  <c r="I55" i="6"/>
  <c r="J89" i="6"/>
  <c r="I93" i="6"/>
  <c r="K60" i="6"/>
  <c r="J65" i="6"/>
  <c r="F93" i="6"/>
  <c r="F109" i="6"/>
  <c r="I77" i="6"/>
  <c r="J68" i="6"/>
  <c r="H55" i="6"/>
  <c r="H98" i="6" s="1"/>
  <c r="F55" i="6"/>
  <c r="F65" i="6"/>
  <c r="F86" i="6"/>
  <c r="J33" i="6"/>
  <c r="H56" i="3"/>
  <c r="H23" i="3"/>
  <c r="H107" i="3"/>
  <c r="H77" i="3"/>
  <c r="H91" i="3"/>
  <c r="A19" i="2"/>
  <c r="H7" i="2"/>
  <c r="F106" i="3" l="1"/>
  <c r="G147" i="3"/>
  <c r="F127" i="3" s="1"/>
  <c r="B772" i="7"/>
  <c r="C772" i="7"/>
  <c r="E43" i="6"/>
  <c r="G43" i="6" s="1"/>
  <c r="H43" i="6" s="1"/>
  <c r="I43" i="6" s="1"/>
  <c r="J43" i="6" s="1"/>
  <c r="K43" i="6" s="1"/>
  <c r="L43" i="6" s="1"/>
  <c r="M43" i="6" s="1"/>
  <c r="N43" i="6" s="1"/>
  <c r="O43" i="6" s="1"/>
  <c r="T43" i="6" s="1"/>
  <c r="U43" i="6" s="1"/>
  <c r="V43" i="6" s="1"/>
  <c r="W43" i="6" s="1"/>
  <c r="X43" i="6" s="1"/>
  <c r="Y43" i="6" s="1"/>
  <c r="Z43" i="6" s="1"/>
  <c r="AA43" i="6" s="1"/>
  <c r="AB43" i="6" s="1"/>
  <c r="AC43" i="6" s="1"/>
  <c r="G42" i="6"/>
  <c r="H42" i="6" s="1"/>
  <c r="I98" i="6"/>
  <c r="F98" i="6"/>
  <c r="H36" i="3"/>
  <c r="E15" i="5"/>
  <c r="E12" i="5"/>
  <c r="E13" i="5"/>
  <c r="E16" i="5"/>
  <c r="E14" i="5"/>
  <c r="H147" i="3"/>
  <c r="J77" i="6"/>
  <c r="K68" i="6"/>
  <c r="L60" i="6"/>
  <c r="K65" i="6"/>
  <c r="J55" i="6"/>
  <c r="K49" i="6"/>
  <c r="J93" i="6"/>
  <c r="K89" i="6"/>
  <c r="K86" i="6"/>
  <c r="L80" i="6"/>
  <c r="D772" i="7" l="1"/>
  <c r="H772" i="7"/>
  <c r="A773" i="7" s="1"/>
  <c r="G772" i="7"/>
  <c r="F772" i="7"/>
  <c r="F43" i="6"/>
  <c r="F46" i="6" s="1"/>
  <c r="F100" i="6" s="1"/>
  <c r="F110" i="6" s="1"/>
  <c r="E46" i="6"/>
  <c r="E100" i="6" s="1"/>
  <c r="E111" i="6" s="1"/>
  <c r="J98" i="6"/>
  <c r="G46" i="6"/>
  <c r="G100" i="6" s="1"/>
  <c r="G111" i="6" s="1"/>
  <c r="L86" i="6"/>
  <c r="M80" i="6"/>
  <c r="K77" i="6"/>
  <c r="L68" i="6"/>
  <c r="K93" i="6"/>
  <c r="L89" i="6"/>
  <c r="L65" i="6"/>
  <c r="M60" i="6"/>
  <c r="K55" i="6"/>
  <c r="L49" i="6"/>
  <c r="I42" i="6"/>
  <c r="H46" i="6"/>
  <c r="H100" i="6" s="1"/>
  <c r="C773" i="7" l="1"/>
  <c r="B773" i="7"/>
  <c r="E110" i="6"/>
  <c r="F111" i="6"/>
  <c r="K98" i="6"/>
  <c r="G110" i="6"/>
  <c r="F114" i="6"/>
  <c r="F119" i="6"/>
  <c r="L55" i="6"/>
  <c r="M49" i="6"/>
  <c r="L93" i="6"/>
  <c r="M89" i="6"/>
  <c r="H110" i="6"/>
  <c r="H111" i="6"/>
  <c r="M65" i="6"/>
  <c r="N60" i="6"/>
  <c r="L77" i="6"/>
  <c r="M68" i="6"/>
  <c r="N80" i="6"/>
  <c r="M86" i="6"/>
  <c r="I46" i="6"/>
  <c r="I100" i="6" s="1"/>
  <c r="J42" i="6"/>
  <c r="H118" i="6" l="1"/>
  <c r="H117" i="6"/>
  <c r="H115" i="6"/>
  <c r="H116" i="6"/>
  <c r="G119" i="6"/>
  <c r="G115" i="6"/>
  <c r="G116" i="6"/>
  <c r="G117" i="6"/>
  <c r="G118" i="6"/>
  <c r="E119" i="6"/>
  <c r="E116" i="6"/>
  <c r="F116" i="6" s="1"/>
  <c r="E117" i="6"/>
  <c r="F117" i="6" s="1"/>
  <c r="E115" i="6"/>
  <c r="E118" i="6"/>
  <c r="F118" i="6" s="1"/>
  <c r="G773" i="7"/>
  <c r="F773" i="7"/>
  <c r="H773" i="7"/>
  <c r="A774" i="7" s="1"/>
  <c r="D773" i="7"/>
  <c r="E114" i="6"/>
  <c r="L98" i="6"/>
  <c r="F120" i="6"/>
  <c r="G114" i="6"/>
  <c r="K42" i="6"/>
  <c r="J46" i="6"/>
  <c r="J100" i="6" s="1"/>
  <c r="N68" i="6"/>
  <c r="M77" i="6"/>
  <c r="I111" i="6"/>
  <c r="I110" i="6"/>
  <c r="H119" i="6"/>
  <c r="H114" i="6"/>
  <c r="N89" i="6"/>
  <c r="M93" i="6"/>
  <c r="O60" i="6"/>
  <c r="N65" i="6"/>
  <c r="N86" i="6"/>
  <c r="O80" i="6"/>
  <c r="M55" i="6"/>
  <c r="N49" i="6"/>
  <c r="G120" i="6" l="1"/>
  <c r="F115" i="6"/>
  <c r="E120" i="6"/>
  <c r="D121" i="6" s="1"/>
  <c r="S121" i="6" s="1"/>
  <c r="I118" i="6"/>
  <c r="I117" i="6"/>
  <c r="I116" i="6"/>
  <c r="I115" i="6"/>
  <c r="C774" i="7"/>
  <c r="B774" i="7"/>
  <c r="M98" i="6"/>
  <c r="H120" i="6"/>
  <c r="T60" i="6"/>
  <c r="O65" i="6"/>
  <c r="O86" i="6"/>
  <c r="T80" i="6"/>
  <c r="O68" i="6"/>
  <c r="N77" i="6"/>
  <c r="N93" i="6"/>
  <c r="O89" i="6"/>
  <c r="I114" i="6"/>
  <c r="I119" i="6"/>
  <c r="J111" i="6"/>
  <c r="J110" i="6"/>
  <c r="N55" i="6"/>
  <c r="O49" i="6"/>
  <c r="K46" i="6"/>
  <c r="K100" i="6" s="1"/>
  <c r="L42" i="6"/>
  <c r="J115" i="6" l="1"/>
  <c r="J118" i="6"/>
  <c r="J117" i="6"/>
  <c r="J116" i="6"/>
  <c r="F774" i="7"/>
  <c r="D774" i="7"/>
  <c r="G774" i="7"/>
  <c r="H774" i="7"/>
  <c r="A775" i="7" s="1"/>
  <c r="N98" i="6"/>
  <c r="I120" i="6"/>
  <c r="O55" i="6"/>
  <c r="T49" i="6"/>
  <c r="M42" i="6"/>
  <c r="L46" i="6"/>
  <c r="L100" i="6" s="1"/>
  <c r="J114" i="6"/>
  <c r="J119" i="6"/>
  <c r="T68" i="6"/>
  <c r="O77" i="6"/>
  <c r="T65" i="6"/>
  <c r="U60" i="6"/>
  <c r="K111" i="6"/>
  <c r="K110" i="6"/>
  <c r="O93" i="6"/>
  <c r="T89" i="6"/>
  <c r="T86" i="6"/>
  <c r="U80" i="6"/>
  <c r="K117" i="6" l="1"/>
  <c r="K116" i="6"/>
  <c r="K115" i="6"/>
  <c r="K118" i="6"/>
  <c r="C775" i="7"/>
  <c r="B775" i="7"/>
  <c r="O98" i="6"/>
  <c r="J120" i="6"/>
  <c r="V80" i="6"/>
  <c r="U86" i="6"/>
  <c r="K119" i="6"/>
  <c r="K114" i="6"/>
  <c r="T55" i="6"/>
  <c r="U49" i="6"/>
  <c r="T77" i="6"/>
  <c r="U68" i="6"/>
  <c r="L110" i="6"/>
  <c r="L111" i="6"/>
  <c r="T93" i="6"/>
  <c r="U89" i="6"/>
  <c r="U65" i="6"/>
  <c r="V60" i="6"/>
  <c r="N42" i="6"/>
  <c r="M46" i="6"/>
  <c r="M100" i="6" s="1"/>
  <c r="L117" i="6" l="1"/>
  <c r="L116" i="6"/>
  <c r="L115" i="6"/>
  <c r="L118" i="6"/>
  <c r="H775" i="7"/>
  <c r="A776" i="7" s="1"/>
  <c r="F775" i="7"/>
  <c r="D775" i="7"/>
  <c r="G775" i="7"/>
  <c r="T98" i="6"/>
  <c r="K120" i="6"/>
  <c r="U55" i="6"/>
  <c r="V49" i="6"/>
  <c r="M111" i="6"/>
  <c r="M110" i="6"/>
  <c r="V89" i="6"/>
  <c r="U93" i="6"/>
  <c r="L119" i="6"/>
  <c r="L114" i="6"/>
  <c r="O42" i="6"/>
  <c r="N46" i="6"/>
  <c r="N100" i="6" s="1"/>
  <c r="U77" i="6"/>
  <c r="V68" i="6"/>
  <c r="V86" i="6"/>
  <c r="W80" i="6"/>
  <c r="V65" i="6"/>
  <c r="W60" i="6"/>
  <c r="M118" i="6" l="1"/>
  <c r="M117" i="6"/>
  <c r="M116" i="6"/>
  <c r="M115" i="6"/>
  <c r="C776" i="7"/>
  <c r="B776" i="7"/>
  <c r="L120" i="6"/>
  <c r="U98" i="6"/>
  <c r="N111" i="6"/>
  <c r="N110" i="6"/>
  <c r="X60" i="6"/>
  <c r="W65" i="6"/>
  <c r="V77" i="6"/>
  <c r="W68" i="6"/>
  <c r="W89" i="6"/>
  <c r="V93" i="6"/>
  <c r="M114" i="6"/>
  <c r="M119" i="6"/>
  <c r="W86" i="6"/>
  <c r="X80" i="6"/>
  <c r="O46" i="6"/>
  <c r="O100" i="6" s="1"/>
  <c r="T42" i="6"/>
  <c r="W49" i="6"/>
  <c r="V55" i="6"/>
  <c r="N118" i="6" l="1"/>
  <c r="N117" i="6"/>
  <c r="N116" i="6"/>
  <c r="N115" i="6"/>
  <c r="D776" i="7"/>
  <c r="G776" i="7"/>
  <c r="F776" i="7"/>
  <c r="H776" i="7"/>
  <c r="A777" i="7" s="1"/>
  <c r="M120" i="6"/>
  <c r="V98" i="6"/>
  <c r="Y80" i="6"/>
  <c r="X86" i="6"/>
  <c r="X49" i="6"/>
  <c r="W55" i="6"/>
  <c r="T46" i="6"/>
  <c r="T100" i="6" s="1"/>
  <c r="U42" i="6"/>
  <c r="W93" i="6"/>
  <c r="X89" i="6"/>
  <c r="Y60" i="6"/>
  <c r="X65" i="6"/>
  <c r="O111" i="6"/>
  <c r="O110" i="6"/>
  <c r="X68" i="6"/>
  <c r="W77" i="6"/>
  <c r="N114" i="6"/>
  <c r="N119" i="6"/>
  <c r="O115" i="6" l="1"/>
  <c r="O116" i="6"/>
  <c r="O117" i="6"/>
  <c r="O118" i="6"/>
  <c r="C777" i="7"/>
  <c r="B777" i="7"/>
  <c r="W98" i="6"/>
  <c r="N120" i="6"/>
  <c r="O119" i="6"/>
  <c r="O114" i="6"/>
  <c r="X93" i="6"/>
  <c r="Y89" i="6"/>
  <c r="X55" i="6"/>
  <c r="Y49" i="6"/>
  <c r="U46" i="6"/>
  <c r="U100" i="6" s="1"/>
  <c r="V42" i="6"/>
  <c r="X77" i="6"/>
  <c r="Y68" i="6"/>
  <c r="Y65" i="6"/>
  <c r="Z60" i="6"/>
  <c r="T110" i="6"/>
  <c r="T111" i="6"/>
  <c r="Z80" i="6"/>
  <c r="Y86" i="6"/>
  <c r="T117" i="6" l="1"/>
  <c r="T118" i="6"/>
  <c r="T115" i="6"/>
  <c r="T116" i="6"/>
  <c r="F777" i="7"/>
  <c r="H777" i="7"/>
  <c r="A778" i="7" s="1"/>
  <c r="G777" i="7"/>
  <c r="D777" i="7"/>
  <c r="X98" i="6"/>
  <c r="O120" i="6"/>
  <c r="Z86" i="6"/>
  <c r="AA80" i="6"/>
  <c r="U111" i="6"/>
  <c r="U110" i="6"/>
  <c r="Y77" i="6"/>
  <c r="Z68" i="6"/>
  <c r="Y55" i="6"/>
  <c r="Z49" i="6"/>
  <c r="T114" i="6"/>
  <c r="T119" i="6"/>
  <c r="AA60" i="6"/>
  <c r="Z65" i="6"/>
  <c r="W42" i="6"/>
  <c r="V46" i="6"/>
  <c r="V100" i="6" s="1"/>
  <c r="Z89" i="6"/>
  <c r="Y93" i="6"/>
  <c r="U117" i="6" l="1"/>
  <c r="U115" i="6"/>
  <c r="U116" i="6"/>
  <c r="U118" i="6"/>
  <c r="C778" i="7"/>
  <c r="B778" i="7"/>
  <c r="Y98" i="6"/>
  <c r="T120" i="6"/>
  <c r="AA89" i="6"/>
  <c r="Z93" i="6"/>
  <c r="AA65" i="6"/>
  <c r="AB60" i="6"/>
  <c r="V111" i="6"/>
  <c r="V110" i="6"/>
  <c r="Z55" i="6"/>
  <c r="AA49" i="6"/>
  <c r="U114" i="6"/>
  <c r="U119" i="6"/>
  <c r="W46" i="6"/>
  <c r="W100" i="6" s="1"/>
  <c r="X42" i="6"/>
  <c r="Z77" i="6"/>
  <c r="AA68" i="6"/>
  <c r="AB80" i="6"/>
  <c r="AA86" i="6"/>
  <c r="V116" i="6" l="1"/>
  <c r="V117" i="6"/>
  <c r="V115" i="6"/>
  <c r="V118" i="6"/>
  <c r="F778" i="7"/>
  <c r="H778" i="7"/>
  <c r="A779" i="7" s="1"/>
  <c r="G778" i="7"/>
  <c r="D778" i="7"/>
  <c r="Z98" i="6"/>
  <c r="U120" i="6"/>
  <c r="AB68" i="6"/>
  <c r="AA77" i="6"/>
  <c r="W111" i="6"/>
  <c r="W110" i="6"/>
  <c r="AB49" i="6"/>
  <c r="AA55" i="6"/>
  <c r="AC60" i="6"/>
  <c r="AC65" i="6" s="1"/>
  <c r="AB65" i="6"/>
  <c r="V119" i="6"/>
  <c r="V114" i="6"/>
  <c r="AB86" i="6"/>
  <c r="AC80" i="6"/>
  <c r="AC86" i="6" s="1"/>
  <c r="Y42" i="6"/>
  <c r="X46" i="6"/>
  <c r="X100" i="6" s="1"/>
  <c r="AA93" i="6"/>
  <c r="AB89" i="6"/>
  <c r="W116" i="6" l="1"/>
  <c r="W117" i="6"/>
  <c r="W118" i="6"/>
  <c r="W115" i="6"/>
  <c r="AA98" i="6"/>
  <c r="B779" i="7"/>
  <c r="C779" i="7"/>
  <c r="V120" i="6"/>
  <c r="X110" i="6"/>
  <c r="X111" i="6"/>
  <c r="W119" i="6"/>
  <c r="W114" i="6"/>
  <c r="Y46" i="6"/>
  <c r="Y100" i="6" s="1"/>
  <c r="Z42" i="6"/>
  <c r="AB93" i="6"/>
  <c r="AC89" i="6"/>
  <c r="AC93" i="6" s="1"/>
  <c r="AC49" i="6"/>
  <c r="AC55" i="6" s="1"/>
  <c r="AB55" i="6"/>
  <c r="AB77" i="6"/>
  <c r="AC68" i="6"/>
  <c r="AC77" i="6" s="1"/>
  <c r="X115" i="6" l="1"/>
  <c r="X116" i="6"/>
  <c r="X117" i="6"/>
  <c r="X118" i="6"/>
  <c r="F779" i="7"/>
  <c r="H779" i="7"/>
  <c r="A780" i="7" s="1"/>
  <c r="D779" i="7"/>
  <c r="G779" i="7"/>
  <c r="W120" i="6"/>
  <c r="AB98" i="6"/>
  <c r="AC98" i="6"/>
  <c r="X114" i="6"/>
  <c r="X119" i="6"/>
  <c r="AA42" i="6"/>
  <c r="Z46" i="6"/>
  <c r="Z100" i="6" s="1"/>
  <c r="Y111" i="6"/>
  <c r="Y110" i="6"/>
  <c r="Y115" i="6" l="1"/>
  <c r="Y116" i="6"/>
  <c r="Y117" i="6"/>
  <c r="Y118" i="6"/>
  <c r="B780" i="7"/>
  <c r="C780" i="7"/>
  <c r="X120" i="6"/>
  <c r="Y114" i="6"/>
  <c r="Y119" i="6"/>
  <c r="AA46" i="6"/>
  <c r="AA100" i="6" s="1"/>
  <c r="AB42" i="6"/>
  <c r="Z111" i="6"/>
  <c r="Z110" i="6"/>
  <c r="Z118" i="6" l="1"/>
  <c r="Z115" i="6"/>
  <c r="Z116" i="6"/>
  <c r="Z117" i="6"/>
  <c r="D780" i="7"/>
  <c r="H780" i="7"/>
  <c r="A781" i="7" s="1"/>
  <c r="F780" i="7"/>
  <c r="G780" i="7"/>
  <c r="Y120" i="6"/>
  <c r="Z119" i="6"/>
  <c r="Z114" i="6"/>
  <c r="AB46" i="6"/>
  <c r="AB100" i="6" s="1"/>
  <c r="AC42" i="6"/>
  <c r="AC46" i="6" s="1"/>
  <c r="AC100" i="6" s="1"/>
  <c r="AA111" i="6"/>
  <c r="AA110" i="6"/>
  <c r="AA118" i="6" l="1"/>
  <c r="AA115" i="6"/>
  <c r="AA116" i="6"/>
  <c r="AA117" i="6"/>
  <c r="C781" i="7"/>
  <c r="B781" i="7"/>
  <c r="Z120" i="6"/>
  <c r="AB110" i="6"/>
  <c r="AB111" i="6"/>
  <c r="AA119" i="6"/>
  <c r="AA114" i="6"/>
  <c r="AC111" i="6"/>
  <c r="AC110" i="6"/>
  <c r="AC117" i="6" l="1"/>
  <c r="AC118" i="6"/>
  <c r="AC115" i="6"/>
  <c r="AC116" i="6"/>
  <c r="AB117" i="6"/>
  <c r="AB118" i="6"/>
  <c r="AB115" i="6"/>
  <c r="AB116" i="6"/>
  <c r="AA120" i="6"/>
  <c r="H781" i="7"/>
  <c r="A782" i="7" s="1"/>
  <c r="D781" i="7"/>
  <c r="G781" i="7"/>
  <c r="F781" i="7"/>
  <c r="AC114" i="6"/>
  <c r="AC119" i="6"/>
  <c r="AB114" i="6"/>
  <c r="AB119" i="6"/>
  <c r="C782" i="7" l="1"/>
  <c r="B782" i="7"/>
  <c r="AB120" i="6"/>
  <c r="AC120" i="6"/>
  <c r="D782" i="7" l="1"/>
  <c r="H782" i="7"/>
  <c r="A783" i="7" s="1"/>
  <c r="F782" i="7"/>
  <c r="G782" i="7"/>
  <c r="C783" i="7" l="1"/>
  <c r="B783" i="7"/>
  <c r="D783" i="7" l="1"/>
  <c r="G783" i="7"/>
  <c r="F783" i="7"/>
  <c r="H783" i="7"/>
  <c r="A784" i="7" s="1"/>
  <c r="C784" i="7" l="1"/>
  <c r="B784" i="7"/>
  <c r="H784" i="7" l="1"/>
  <c r="A785" i="7" s="1"/>
  <c r="F784" i="7"/>
  <c r="D784" i="7"/>
  <c r="G784" i="7"/>
  <c r="C785" i="7" l="1"/>
  <c r="B785" i="7"/>
  <c r="H785" i="7" l="1"/>
  <c r="A786" i="7" s="1"/>
  <c r="G785" i="7"/>
  <c r="F785" i="7"/>
  <c r="D785" i="7"/>
  <c r="B786" i="7" l="1"/>
  <c r="C786" i="7"/>
  <c r="H786" i="7" l="1"/>
  <c r="A787" i="7" s="1"/>
  <c r="F786" i="7"/>
  <c r="D786" i="7"/>
  <c r="G786" i="7"/>
  <c r="B787" i="7" l="1"/>
  <c r="C787" i="7"/>
  <c r="G787" i="7" l="1"/>
  <c r="H787" i="7"/>
  <c r="A788" i="7" s="1"/>
  <c r="F787" i="7"/>
  <c r="D787" i="7"/>
  <c r="C788" i="7" l="1"/>
  <c r="B788" i="7"/>
  <c r="G788" i="7" l="1"/>
  <c r="H788" i="7"/>
  <c r="A789" i="7" s="1"/>
  <c r="F788" i="7"/>
  <c r="D788" i="7"/>
  <c r="C789" i="7" l="1"/>
  <c r="B789" i="7"/>
  <c r="H789" i="7" l="1"/>
  <c r="A790" i="7" s="1"/>
  <c r="F789" i="7"/>
  <c r="D789" i="7"/>
  <c r="G789" i="7"/>
  <c r="C790" i="7" l="1"/>
  <c r="B790" i="7"/>
  <c r="H790" i="7" l="1"/>
  <c r="A791" i="7" s="1"/>
  <c r="G790" i="7"/>
  <c r="F790" i="7"/>
  <c r="D790" i="7"/>
  <c r="C791" i="7" l="1"/>
  <c r="B791" i="7"/>
  <c r="H791" i="7" l="1"/>
  <c r="A792" i="7" s="1"/>
  <c r="G791" i="7"/>
  <c r="F791" i="7"/>
  <c r="D791" i="7"/>
  <c r="C792" i="7" l="1"/>
  <c r="B792" i="7"/>
  <c r="G792" i="7" l="1"/>
  <c r="H792" i="7"/>
  <c r="A793" i="7" s="1"/>
  <c r="F792" i="7"/>
  <c r="D792" i="7"/>
  <c r="C793" i="7" l="1"/>
  <c r="B793" i="7"/>
  <c r="D793" i="7" l="1"/>
  <c r="H793" i="7"/>
  <c r="A794" i="7" s="1"/>
  <c r="G793" i="7"/>
  <c r="F793" i="7"/>
  <c r="B794" i="7" l="1"/>
  <c r="C794" i="7"/>
  <c r="F794" i="7" l="1"/>
  <c r="H794" i="7"/>
  <c r="A795" i="7" s="1"/>
  <c r="G794" i="7"/>
  <c r="D794" i="7"/>
  <c r="C795" i="7" l="1"/>
  <c r="B795" i="7"/>
  <c r="F795" i="7" l="1"/>
  <c r="H795" i="7"/>
  <c r="A796" i="7" s="1"/>
  <c r="G795" i="7"/>
  <c r="D795" i="7"/>
  <c r="C796" i="7" l="1"/>
  <c r="B796" i="7"/>
  <c r="D796" i="7" l="1"/>
  <c r="H796" i="7"/>
  <c r="A797" i="7" s="1"/>
  <c r="G796" i="7"/>
  <c r="F796" i="7"/>
  <c r="C797" i="7" l="1"/>
  <c r="B797" i="7"/>
  <c r="F797" i="7" l="1"/>
  <c r="D797" i="7"/>
  <c r="G797" i="7"/>
  <c r="H797" i="7"/>
  <c r="A798" i="7" s="1"/>
  <c r="C798" i="7" l="1"/>
  <c r="B798" i="7"/>
  <c r="G798" i="7" l="1"/>
  <c r="F798" i="7"/>
  <c r="D798" i="7"/>
  <c r="H798" i="7"/>
  <c r="A799" i="7" s="1"/>
  <c r="C799" i="7" l="1"/>
  <c r="H7" i="7" s="1"/>
  <c r="B799" i="7"/>
  <c r="H6" i="7"/>
  <c r="H799" i="7" l="1"/>
  <c r="H10" i="7" s="1"/>
  <c r="F799" i="7"/>
  <c r="D799" i="7"/>
  <c r="H8" i="7" s="1"/>
  <c r="G7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H2" authorId="0" shapeId="0" xr:uid="{093B4BF5-E9D0-41F4-A2D7-8FA338B25629}">
      <text>
        <r>
          <rPr>
            <b/>
            <u/>
            <sz val="8"/>
            <color indexed="81"/>
            <rFont val="Tahoma"/>
            <family val="2"/>
          </rPr>
          <t xml:space="preserve">Limited Use Policy
</t>
        </r>
        <r>
          <rPr>
            <sz val="8"/>
            <color indexed="81"/>
            <rFont val="Tahoma"/>
            <family val="2"/>
          </rPr>
          <t xml:space="preserve">You may make archival copies and customize this template (the "Software") for </t>
        </r>
        <r>
          <rPr>
            <b/>
            <sz val="8"/>
            <color indexed="81"/>
            <rFont val="Tahoma"/>
            <family val="2"/>
          </rPr>
          <t>personal and noncommercial use only</t>
        </r>
        <r>
          <rPr>
            <sz val="8"/>
            <color indexed="81"/>
            <rFont val="Tahoma"/>
            <family val="2"/>
          </rPr>
          <t xml:space="preserve">.  This Software or any document including or derived from this Software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disclaimer, brand, hyperlink, terms of use, attribution, or other proprietary notices or marks within this software.</t>
        </r>
        <r>
          <rPr>
            <sz val="8"/>
            <color indexed="81"/>
            <rFont val="Tahoma"/>
            <family val="2"/>
          </rPr>
          <t xml:space="preserv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your own personal computer.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spreadsheet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0" authorId="1" shapeId="0" xr:uid="{50DCE513-3ABB-44A8-A1A4-6ECB3141B75A}">
      <text>
        <r>
          <rPr>
            <b/>
            <sz val="8"/>
            <color indexed="81"/>
            <rFont val="Tahoma"/>
            <family val="2"/>
          </rPr>
          <t>Payment Frequency:</t>
        </r>
        <r>
          <rPr>
            <sz val="8"/>
            <color indexed="81"/>
            <rFont val="Tahoma"/>
            <family val="2"/>
          </rPr>
          <t xml:space="preserve">
This defines the Payment Period, or the number of payments per year.</t>
        </r>
      </text>
    </comment>
    <comment ref="C14" authorId="1" shapeId="0" xr:uid="{6AC80F9C-E7CB-4AEA-AED2-8B90DE027315}">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15" authorId="1" shapeId="0" xr:uid="{3F5B4262-2977-4F1B-B8A2-20D8E88FE139}">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List>
</comments>
</file>

<file path=xl/sharedStrings.xml><?xml version="1.0" encoding="utf-8"?>
<sst xmlns="http://schemas.openxmlformats.org/spreadsheetml/2006/main" count="530" uniqueCount="347">
  <si>
    <t>Introduction to the Workbook</t>
  </si>
  <si>
    <t>INSTRUCTIONS</t>
  </si>
  <si>
    <t>This document serves as the Excel portion of the Rental Gap Program (RGP) Application, to be used in conjunction with the RGP Narrative Application.</t>
  </si>
  <si>
    <t>Throughout the workbook, please adhere to the following cell color prompts:</t>
  </si>
  <si>
    <t>Blue - empty cell to be filled in</t>
  </si>
  <si>
    <t>Yellow - formula cell that will autopopulate; cannot be changed</t>
  </si>
  <si>
    <t>BASIC PROJECT INFORMATION</t>
  </si>
  <si>
    <t>Date</t>
  </si>
  <si>
    <t>Project Name</t>
  </si>
  <si>
    <t>Project A</t>
  </si>
  <si>
    <t>Project Address</t>
  </si>
  <si>
    <t>Developer/Sponsor</t>
  </si>
  <si>
    <t>Apex Developers</t>
  </si>
  <si>
    <t>Total Project Units</t>
  </si>
  <si>
    <t>PROJECT NAME</t>
  </si>
  <si>
    <t>DEVELOPER/SPONSOR</t>
  </si>
  <si>
    <t>Minimum Affordable Unit Verification</t>
  </si>
  <si>
    <t>Verification (MANDATORY)</t>
  </si>
  <si>
    <t>Total Number of Units (Affordable and Market-Rate)</t>
  </si>
  <si>
    <t>Proposed Number of Units Affordable to 30% AMI</t>
  </si>
  <si>
    <t>Proposed Number of Units Affordable to 50% AMI</t>
  </si>
  <si>
    <t>MINIMUM REQUIREMENT MET?</t>
  </si>
  <si>
    <t>Development Budget with</t>
  </si>
  <si>
    <t>Permanent Sources</t>
  </si>
  <si>
    <t>Total Units</t>
  </si>
  <si>
    <t>Total Square Feet</t>
  </si>
  <si>
    <t>Total</t>
  </si>
  <si>
    <t>Per Unit</t>
  </si>
  <si>
    <t>Per Sq Ft</t>
  </si>
  <si>
    <t>Committed Sources of Funds</t>
  </si>
  <si>
    <t>Detail</t>
  </si>
  <si>
    <t>Permanent Financing - 1st Lien</t>
  </si>
  <si>
    <t>Permanent Financing - 2nd Lien</t>
  </si>
  <si>
    <t>Equity (LIHTC)</t>
  </si>
  <si>
    <t>Equity (Developer)</t>
  </si>
  <si>
    <t>Deferred development fee</t>
  </si>
  <si>
    <t>Other:</t>
  </si>
  <si>
    <t xml:space="preserve">Other: </t>
  </si>
  <si>
    <t>Total Committed Sources of Funds</t>
  </si>
  <si>
    <t>Pending/Proposed Sources of Funds</t>
  </si>
  <si>
    <t>RACP</t>
  </si>
  <si>
    <t>FHLB</t>
  </si>
  <si>
    <t>Total Pending/Proposed Sources of Funds</t>
  </si>
  <si>
    <t>Total Sources of Funds</t>
  </si>
  <si>
    <t>Uses of Funds</t>
  </si>
  <si>
    <t>Hard Costs</t>
  </si>
  <si>
    <t>General Requirements</t>
  </si>
  <si>
    <t>Demolition</t>
  </si>
  <si>
    <t>Site Work</t>
  </si>
  <si>
    <t>Offsite Improvements</t>
  </si>
  <si>
    <t>Environmental Remediation</t>
  </si>
  <si>
    <t>Construction</t>
  </si>
  <si>
    <t>Builder's Overhead</t>
  </si>
  <si>
    <t>Builder's Profit</t>
  </si>
  <si>
    <t>Bond Premium</t>
  </si>
  <si>
    <t>Building Permits</t>
  </si>
  <si>
    <t>Hard Cost Contingency (% of hard costs)</t>
  </si>
  <si>
    <t>Total Hard Costs</t>
  </si>
  <si>
    <t>Fees</t>
  </si>
  <si>
    <t>Architectural Fee (Design &amp; Admin)</t>
  </si>
  <si>
    <t>Legal</t>
  </si>
  <si>
    <t xml:space="preserve">   Civil Engineering &amp; Survey</t>
  </si>
  <si>
    <t>Design &amp; Permitting (% of const exp)</t>
  </si>
  <si>
    <t>Soils/Structural Report</t>
  </si>
  <si>
    <t xml:space="preserve">Environmental Audit (Hazard Assessment) </t>
  </si>
  <si>
    <t>Energy &amp; Green Audits/Consulting</t>
  </si>
  <si>
    <t>Capital Needs Assessment</t>
  </si>
  <si>
    <t>Appraisal</t>
  </si>
  <si>
    <t>Market Study</t>
  </si>
  <si>
    <t xml:space="preserve">Cost Certification </t>
  </si>
  <si>
    <t>Total Fees</t>
  </si>
  <si>
    <t>Miscellaneous Development Expenses</t>
  </si>
  <si>
    <t>PHFA Application &amp; Legal Fees</t>
  </si>
  <si>
    <t>Tax Credit Reservation/Carryover Allocation/Cost Certification Fee</t>
  </si>
  <si>
    <t>Furnishings (Common Area)</t>
  </si>
  <si>
    <t>Rent Up Expense</t>
  </si>
  <si>
    <t>Relocation</t>
  </si>
  <si>
    <t>Utility Tap, Hook Up &amp; Municipal Fees</t>
  </si>
  <si>
    <t>Susidy Layering Review Fee</t>
  </si>
  <si>
    <t>Total Miscellaneous Development Expense</t>
  </si>
  <si>
    <t>Construction &amp; Permanent Loan Financing Charges</t>
  </si>
  <si>
    <t>Construction Loan Interest</t>
  </si>
  <si>
    <t>Construction Loan Fees (Origination, Credit Enhancement, Application)</t>
  </si>
  <si>
    <t>Taxes During Construction</t>
  </si>
  <si>
    <t>Insurance During Construction</t>
  </si>
  <si>
    <t>Title Insurance</t>
  </si>
  <si>
    <t>Recording</t>
  </si>
  <si>
    <t>Construction Monitoring Fee</t>
  </si>
  <si>
    <t>Permanent Loan Fees (Origination, Reservation, Credit Enhancement)</t>
  </si>
  <si>
    <t>Soft Cost Contingency (% of soft costs excl Dev Fee)</t>
  </si>
  <si>
    <t>Total Construction &amp; Financing Charges:</t>
  </si>
  <si>
    <t>Acquisition</t>
  </si>
  <si>
    <t>Acquisition: Land</t>
  </si>
  <si>
    <t>Acquisition: Existing Structures</t>
  </si>
  <si>
    <t>Acquisition: Legal</t>
  </si>
  <si>
    <t>Acquisition Closing Costs</t>
  </si>
  <si>
    <t>Total Acquisition</t>
  </si>
  <si>
    <t>Reserves and Developer Fee</t>
  </si>
  <si>
    <t>Operating Reserve</t>
  </si>
  <si>
    <t>Prefunded Replacement Reserve</t>
  </si>
  <si>
    <t>Rental Subsidy Fund</t>
  </si>
  <si>
    <t>Other Reserves (Transformation, Development Contingency)</t>
  </si>
  <si>
    <t>Taxes &amp; Insurance Escrow (first year operations escrow)</t>
  </si>
  <si>
    <t>Supportive Services Escrow</t>
  </si>
  <si>
    <t xml:space="preserve">Developer Fee </t>
  </si>
  <si>
    <t>Total Reserves and Developer Fee</t>
  </si>
  <si>
    <t>Syndication Fees &amp; Expenses (tax credit projects only)</t>
  </si>
  <si>
    <t>Organizational</t>
  </si>
  <si>
    <t>Bridge Loan Interest</t>
  </si>
  <si>
    <t>Bridge Loan Fees &amp; Expenses</t>
  </si>
  <si>
    <t>Legal Fees</t>
  </si>
  <si>
    <t>Accountant's Fees</t>
  </si>
  <si>
    <t>Tax Credit Compliance &amp; Asset Monitoring Fee</t>
  </si>
  <si>
    <t>Other Compliance &amp; Monitoring Fees</t>
  </si>
  <si>
    <t>Total Syndication Fees &amp; Expenses</t>
  </si>
  <si>
    <t>Total Uses of Funds</t>
  </si>
  <si>
    <t>Applied</t>
  </si>
  <si>
    <t>Letter of interest</t>
  </si>
  <si>
    <t>Commitment</t>
  </si>
  <si>
    <t>Received</t>
  </si>
  <si>
    <t>Phased Sources and Uses</t>
  </si>
  <si>
    <t>Predevelopment Uses</t>
  </si>
  <si>
    <t>Predevelopment Sources</t>
  </si>
  <si>
    <t>Status</t>
  </si>
  <si>
    <t>Rate</t>
  </si>
  <si>
    <t>Term</t>
  </si>
  <si>
    <t>Amount</t>
  </si>
  <si>
    <t>Earnest money deposit</t>
  </si>
  <si>
    <t>Predevelopment loan:</t>
  </si>
  <si>
    <t xml:space="preserve">Grant: </t>
  </si>
  <si>
    <t>Environmental</t>
  </si>
  <si>
    <t>Developer/sponsor equity</t>
  </si>
  <si>
    <t>Building condition assessment</t>
  </si>
  <si>
    <t>Resident deposits</t>
  </si>
  <si>
    <t>Other</t>
  </si>
  <si>
    <t>Architect</t>
  </si>
  <si>
    <t>Other professional fees</t>
  </si>
  <si>
    <t>Total:</t>
  </si>
  <si>
    <t>Acquisition/Construction Uses</t>
  </si>
  <si>
    <t>Predevelopment expenses included above</t>
  </si>
  <si>
    <t xml:space="preserve">1st mortgage: </t>
  </si>
  <si>
    <t>Acquisition of real estate</t>
  </si>
  <si>
    <t xml:space="preserve">2nd mortgage: </t>
  </si>
  <si>
    <t>Construction Contract</t>
  </si>
  <si>
    <t>3rd mortgage:</t>
  </si>
  <si>
    <t>Construction contingency</t>
  </si>
  <si>
    <t>Grant:</t>
  </si>
  <si>
    <t>Soft costs (not included in predevelopment period)</t>
  </si>
  <si>
    <t>Soft cost contingency</t>
  </si>
  <si>
    <t>Resident downpayments</t>
  </si>
  <si>
    <t>Permanent Financing</t>
  </si>
  <si>
    <t>Acquisition/construction &amp; predev expenses above</t>
  </si>
  <si>
    <t>1st mortgage:</t>
  </si>
  <si>
    <t>Lease up reserve</t>
  </si>
  <si>
    <t>2nd mortgage:</t>
  </si>
  <si>
    <t>Capitalized operating reserve</t>
  </si>
  <si>
    <t>Capitalized replacement reserve</t>
  </si>
  <si>
    <t>Comparison with PHFA Median Costs</t>
  </si>
  <si>
    <t>Application Property Type</t>
  </si>
  <si>
    <t>Over or Under?</t>
  </si>
  <si>
    <t>Mark Most Relevant Property Type(s) with "X"</t>
  </si>
  <si>
    <t>Single Family/Townhouse</t>
  </si>
  <si>
    <t>Multi-Story Elevator Building</t>
  </si>
  <si>
    <t>Adaptive Reuse Building</t>
  </si>
  <si>
    <t>Preservation</t>
  </si>
  <si>
    <t>Pittsburgh</t>
  </si>
  <si>
    <t>Relocation Budget</t>
  </si>
  <si>
    <t>Number of Units to be Relocated:</t>
  </si>
  <si>
    <t>Duration of Household Relocation, in months:</t>
  </si>
  <si>
    <t>Per Unit Per Month</t>
  </si>
  <si>
    <t>Relocation Expenses</t>
  </si>
  <si>
    <t>Moving Contractor</t>
  </si>
  <si>
    <t>Moving Supplies (if not included above)</t>
  </si>
  <si>
    <t>Temporary Storage</t>
  </si>
  <si>
    <t>Temporary Housing</t>
  </si>
  <si>
    <t>Coordination Staffing</t>
  </si>
  <si>
    <t>Compliance Consulting (if Uniform Relocation Act triggered)</t>
  </si>
  <si>
    <t>Total Relocation Expenses</t>
  </si>
  <si>
    <t>0 BR</t>
  </si>
  <si>
    <t>1 BR</t>
  </si>
  <si>
    <t>2 BR</t>
  </si>
  <si>
    <t>3 BR</t>
  </si>
  <si>
    <t>4 BR</t>
  </si>
  <si>
    <t>Project Operating Pro Forma</t>
  </si>
  <si>
    <t>Rental Income</t>
  </si>
  <si>
    <t>Unit Type</t>
  </si>
  <si>
    <t>Number of Units</t>
  </si>
  <si>
    <t>Per Unit Sq Ft</t>
  </si>
  <si>
    <t>Total Sq Ft</t>
  </si>
  <si>
    <t>Per Unit Monthly Gross Rent</t>
  </si>
  <si>
    <t>Utility Deductions</t>
  </si>
  <si>
    <t>Per Unit Monthly Net Rent</t>
  </si>
  <si>
    <t>Per Unit Net Rent Per Sq Ft</t>
  </si>
  <si>
    <t>Total Monthly Net Income</t>
  </si>
  <si>
    <t>Total Annual Net Rent</t>
  </si>
  <si>
    <t>Operating Expenses</t>
  </si>
  <si>
    <t>Rent Increase Rate</t>
  </si>
  <si>
    <t>Expenses Increase Rate</t>
  </si>
  <si>
    <t>Note: Year 1 is the first full year of stabilized operations</t>
  </si>
  <si>
    <t>Year 1</t>
  </si>
  <si>
    <t>Year 1/Unit</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</si>
  <si>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</si>
  <si>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</si>
  <si>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</si>
  <si>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</si>
  <si>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</si>
  <si>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</si>
  <si>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</si>
  <si>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</si>
  <si>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</si>
  <si>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</si>
  <si>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</si>
  <si>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</si>
  <si>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</si>
  <si>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</si>
  <si>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</si>
  <si>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</si>
  <si>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</si>
  <si>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</si>
  <si>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</si>
  <si>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Income</t>
  </si>
  <si>
    <t>Sch. Gross Income - Residential</t>
  </si>
  <si>
    <t xml:space="preserve">   Vacancy Loss</t>
  </si>
  <si>
    <t>Other income (laundry)</t>
  </si>
  <si>
    <t xml:space="preserve">Other income  </t>
  </si>
  <si>
    <t>Supportive Services Funding</t>
  </si>
  <si>
    <t>Effective Gross Income</t>
  </si>
  <si>
    <t>Administrative</t>
  </si>
  <si>
    <t>Advertising &amp; Renting</t>
  </si>
  <si>
    <t>Office &amp; Telephone</t>
  </si>
  <si>
    <t>Management Fee</t>
  </si>
  <si>
    <t>Audit &amp; Accounting</t>
  </si>
  <si>
    <t>Admin Other</t>
  </si>
  <si>
    <t>Total Administrative</t>
  </si>
  <si>
    <t>Supportive Services</t>
  </si>
  <si>
    <t>Utilities</t>
  </si>
  <si>
    <t>Fuel Oil</t>
  </si>
  <si>
    <t xml:space="preserve">   Electricity</t>
  </si>
  <si>
    <t xml:space="preserve">Water  </t>
  </si>
  <si>
    <t>Gas</t>
  </si>
  <si>
    <t>Sewer</t>
  </si>
  <si>
    <t>Total Utilities</t>
  </si>
  <si>
    <t>Maintenance (excluding staff)</t>
  </si>
  <si>
    <t>Maintenance</t>
  </si>
  <si>
    <t>Janitorial &amp; Maintenance Supplies</t>
  </si>
  <si>
    <t>Operating/Maintenance Contracts</t>
  </si>
  <si>
    <t>Trash Removal</t>
  </si>
  <si>
    <t>Security Payroll/Contract</t>
  </si>
  <si>
    <t>Repairs Materials</t>
  </si>
  <si>
    <t>Maintenance contracts (HVAC, elevator, etc)</t>
  </si>
  <si>
    <t>Grounds &amp; Snow Removal</t>
  </si>
  <si>
    <t>Painting &amp; Decorating</t>
  </si>
  <si>
    <t>Total Maintenance</t>
  </si>
  <si>
    <t>Payroll Expense</t>
  </si>
  <si>
    <t>Office Salaries</t>
  </si>
  <si>
    <t>Manager Salaries</t>
  </si>
  <si>
    <t>Employee Rent Free Unit</t>
  </si>
  <si>
    <t>Janitor/Maintenance Salaries</t>
  </si>
  <si>
    <t>Payroll Tax/Workers Comp &amp; Employee Benefits</t>
  </si>
  <si>
    <t>Total Payroll Expense</t>
  </si>
  <si>
    <t>Taxes &amp; Insurance</t>
  </si>
  <si>
    <t>Real Estate Taxes</t>
  </si>
  <si>
    <t>Insurance (property, liability)</t>
  </si>
  <si>
    <t xml:space="preserve">   Misc. Taxes, Licenses &amp; Permits</t>
  </si>
  <si>
    <t>Total Taxes &amp; Insurance</t>
  </si>
  <si>
    <t>Replacement Reserves</t>
  </si>
  <si>
    <t>Operating Reserves</t>
  </si>
  <si>
    <t>Total Expenses</t>
  </si>
  <si>
    <t>Net Operating Income</t>
  </si>
  <si>
    <t>Debt Service</t>
  </si>
  <si>
    <t>First Lien</t>
  </si>
  <si>
    <t>Second Lien</t>
  </si>
  <si>
    <t>Total Debt Service (Must Pay)</t>
  </si>
  <si>
    <t>Cash Flow (after Must Pay Debt)</t>
  </si>
  <si>
    <t>Debt Service Coverage Ratio</t>
  </si>
  <si>
    <t>Cash Flow Debt Payments</t>
  </si>
  <si>
    <t>(minimum 50%)</t>
  </si>
  <si>
    <t>URA</t>
  </si>
  <si>
    <t>Developer Fee Loan</t>
  </si>
  <si>
    <t>Cash Flow Retained by Project</t>
  </si>
  <si>
    <t>Retained Cash Flow %</t>
  </si>
  <si>
    <r>
      <t>Acquisition/ Construction Sources</t>
    </r>
    <r>
      <rPr>
        <b/>
        <vertAlign val="superscript"/>
        <sz val="10"/>
        <color indexed="9"/>
        <rFont val="Arial"/>
        <family val="2"/>
      </rPr>
      <t>*</t>
    </r>
  </si>
  <si>
    <r>
      <t>Permanent Financing</t>
    </r>
    <r>
      <rPr>
        <b/>
        <vertAlign val="superscript"/>
        <sz val="10"/>
        <color indexed="9"/>
        <rFont val="Arial"/>
        <family val="2"/>
      </rPr>
      <t>*</t>
    </r>
  </si>
  <si>
    <r>
      <t xml:space="preserve">* </t>
    </r>
    <r>
      <rPr>
        <sz val="10"/>
        <rFont val="Arial"/>
        <family val="2"/>
      </rPr>
      <t xml:space="preserve"> All sources should be listed at the cumulative value in each phase.</t>
    </r>
  </si>
  <si>
    <t>Restriction on % AMI</t>
  </si>
  <si>
    <t>Validation</t>
  </si>
  <si>
    <t>LIHTC Equity</t>
  </si>
  <si>
    <t>Proposed Number of Units Affordable to 60% AMI</t>
  </si>
  <si>
    <t>RGP Request</t>
  </si>
  <si>
    <t>month const. period)</t>
  </si>
  <si>
    <t>Pennsylvania Median Cost/SF</t>
  </si>
  <si>
    <t>Calculated Project Cost/SF</t>
  </si>
  <si>
    <t>Market</t>
  </si>
  <si>
    <t>RGP - If Amortizing</t>
  </si>
  <si>
    <t>RGP - If Cashflow</t>
  </si>
  <si>
    <t>Simple Interest Loan Calculator</t>
  </si>
  <si>
    <t>HELP</t>
  </si>
  <si>
    <t>© 2008 Vertex42 LLC</t>
  </si>
  <si>
    <t>Payment Frequency Options</t>
  </si>
  <si>
    <t>Loan Information</t>
  </si>
  <si>
    <t>[42]</t>
  </si>
  <si>
    <t>Summary</t>
  </si>
  <si>
    <t>Frequency</t>
  </si>
  <si>
    <t>Payments/yr</t>
  </si>
  <si>
    <t>Months</t>
  </si>
  <si>
    <t>Loan Amount</t>
  </si>
  <si>
    <t>Daily Interest Rate</t>
  </si>
  <si>
    <t>Annual</t>
  </si>
  <si>
    <t>Annual Interest Rate</t>
  </si>
  <si>
    <t>Number of Payments</t>
  </si>
  <si>
    <t>Semi-Annual</t>
  </si>
  <si>
    <t>Term of Loan in Years</t>
  </si>
  <si>
    <t>Total Payments</t>
  </si>
  <si>
    <t>Quarterly</t>
  </si>
  <si>
    <t>First Day Interest Accrues</t>
  </si>
  <si>
    <t>Total Interest</t>
  </si>
  <si>
    <t>Bi-Monthly</t>
  </si>
  <si>
    <t>First Payment Date</t>
  </si>
  <si>
    <t>Balloon Payment</t>
  </si>
  <si>
    <t>Monthly</t>
  </si>
  <si>
    <t>Payment Frequency</t>
  </si>
  <si>
    <t>Semi-Monthly</t>
  </si>
  <si>
    <t>Days in Year</t>
  </si>
  <si>
    <t>Bi-Weekly</t>
  </si>
  <si>
    <t>n/a</t>
  </si>
  <si>
    <t>Balloon Payment #</t>
  </si>
  <si>
    <t>Weekly</t>
  </si>
  <si>
    <t>Chosen:</t>
  </si>
  <si>
    <t>(estimate)</t>
  </si>
  <si>
    <t>Amortization Schedule</t>
  </si>
  <si>
    <t>Pmt
No.</t>
  </si>
  <si>
    <t>Payment</t>
  </si>
  <si>
    <t>Interest
Accrued</t>
  </si>
  <si>
    <t>Interest
Balance</t>
  </si>
  <si>
    <t>Principal
Balance</t>
  </si>
  <si>
    <t>Total
Owed</t>
  </si>
  <si>
    <t>Part 58 Legal Posting</t>
  </si>
  <si>
    <t>if federal funds are used $1300</t>
  </si>
  <si>
    <t>PHARE</t>
  </si>
  <si>
    <t>Total Number of Affordable Units</t>
  </si>
  <si>
    <t>RGP Origination Fee (2%)</t>
  </si>
  <si>
    <t>URA Inspection Fee</t>
  </si>
  <si>
    <t>Total Costs</t>
  </si>
  <si>
    <t>$500/unit, max $15,000</t>
  </si>
  <si>
    <t>Details:</t>
  </si>
  <si>
    <t>923 E Street</t>
  </si>
  <si>
    <t>URA Legal Fee (up to $5,000 - assessed based on complexity of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</si>
</sst>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000000%"/>
    <numFmt numFmtId="168" formatCode="_(* #,##0.0_);_(* \(#,##0.0\);_(* &quot;-&quot;??_);_(@_)"/>
    <numFmt numFmtId="169" formatCode="m/d/yy"/>
    <numFmt numFmtId="170" formatCode="m/d/yy;@"/>
  </numFmts>
  <fonts count="33" x14ac:knownFonts="1">
    <font>
      <sz val="11"/>
      <color theme="1"/>
      <name val="Calibri"/>
      <family val="2"/>
      <scheme val="minor"/>
    </font>
    <font>
      <sz val="11"/>
      <color theme="1"/>
      <name val="Calibri"/>
      <family val="2"/>
      <scheme val="minor"/>
    </font>
    <font>
      <b/>
      <u/>
      <sz val="24"/>
      <name val="Arial"/>
      <family val="2"/>
    </font>
    <font>
      <b/>
      <sz val="10"/>
      <color theme="0"/>
      <name val="Arial"/>
      <family val="2"/>
    </font>
    <font>
      <sz val="10"/>
      <color theme="0"/>
      <name val="Arial"/>
      <family val="2"/>
    </font>
    <font>
      <sz val="10"/>
      <name val="Arial"/>
      <family val="2"/>
    </font>
    <font>
      <b/>
      <sz val="10"/>
      <name val="Arial"/>
      <family val="2"/>
    </font>
    <font>
      <sz val="10"/>
      <color rgb="FFFF0000"/>
      <name val="Arial"/>
      <family val="2"/>
    </font>
    <font>
      <b/>
      <u/>
      <sz val="10"/>
      <name val="Arial"/>
      <family val="2"/>
    </font>
    <font>
      <b/>
      <sz val="10"/>
      <color rgb="FFFF0000"/>
      <name val="Arial"/>
      <family val="2"/>
    </font>
    <font>
      <u/>
      <sz val="10"/>
      <name val="Arial"/>
      <family val="2"/>
    </font>
    <font>
      <sz val="11"/>
      <color theme="1"/>
      <name val="Arial"/>
      <family val="2"/>
    </font>
    <font>
      <u/>
      <sz val="10"/>
      <color theme="0"/>
      <name val="Arial"/>
      <family val="2"/>
    </font>
    <font>
      <u val="singleAccounting"/>
      <sz val="10"/>
      <color theme="0"/>
      <name val="Arial"/>
      <family val="2"/>
    </font>
    <font>
      <b/>
      <vertAlign val="superscript"/>
      <sz val="10"/>
      <color indexed="9"/>
      <name val="Arial"/>
      <family val="2"/>
    </font>
    <font>
      <b/>
      <vertAlign val="superscript"/>
      <sz val="10"/>
      <name val="Arial"/>
      <family val="2"/>
    </font>
    <font>
      <u/>
      <sz val="10"/>
      <color theme="10"/>
      <name val="Arial"/>
      <family val="2"/>
    </font>
    <font>
      <sz val="8"/>
      <color rgb="FF000000"/>
      <name val="Tahoma"/>
      <family val="2"/>
    </font>
    <font>
      <u/>
      <sz val="11"/>
      <color theme="10"/>
      <name val="Calibri"/>
      <family val="2"/>
      <scheme val="minor"/>
    </font>
    <font>
      <b/>
      <sz val="18"/>
      <name val="Arial"/>
      <family val="2"/>
    </font>
    <font>
      <sz val="18"/>
      <name val="Arial"/>
      <family val="2"/>
    </font>
    <font>
      <sz val="10"/>
      <color indexed="9"/>
      <name val="Arial"/>
      <family val="2"/>
    </font>
    <font>
      <sz val="8"/>
      <name val="Arial"/>
      <family val="2"/>
    </font>
    <font>
      <sz val="11"/>
      <name val="Arial"/>
      <family val="2"/>
    </font>
    <font>
      <b/>
      <sz val="11"/>
      <color indexed="10"/>
      <name val="Arial"/>
      <family val="2"/>
    </font>
    <font>
      <sz val="12"/>
      <name val="Arial"/>
      <family val="2"/>
    </font>
    <font>
      <sz val="6"/>
      <color indexed="22"/>
      <name val="Arial"/>
      <family val="2"/>
    </font>
    <font>
      <sz val="6"/>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11"/>
      <color theme="0"/>
      <name val="Arial"/>
      <family val="2"/>
    </font>
  </fonts>
  <fills count="12">
    <fill>
      <patternFill patternType="none"/>
    </fill>
    <fill>
      <patternFill patternType="gray125"/>
    </fill>
    <fill>
      <patternFill patternType="solid">
        <fgColor theme="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22"/>
        <bgColor indexed="64"/>
      </patternFill>
    </fill>
    <fill>
      <patternFill patternType="solid">
        <fgColor rgb="FFC5D9F1"/>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s>
  <cellStyleXfs count="10">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381">
    <xf numFmtId="0" fontId="0" fillId="0" borderId="0" xfId="0"/>
    <xf numFmtId="0" fontId="5" fillId="0" borderId="0" xfId="0" applyFont="1"/>
    <xf numFmtId="0" fontId="0" fillId="0" borderId="0" xfId="0" applyProtection="1">
      <protection locked="0"/>
    </xf>
    <xf numFmtId="164" fontId="0" fillId="0" borderId="0" xfId="0" applyNumberFormat="1"/>
    <xf numFmtId="6" fontId="0" fillId="0" borderId="0" xfId="0" applyNumberFormat="1"/>
    <xf numFmtId="0" fontId="6" fillId="0" borderId="2" xfId="0" applyFont="1" applyBorder="1"/>
    <xf numFmtId="0" fontId="0" fillId="0" borderId="3" xfId="0" applyBorder="1"/>
    <xf numFmtId="0" fontId="6" fillId="0" borderId="5" xfId="0" applyFont="1" applyBorder="1"/>
    <xf numFmtId="0" fontId="0" fillId="0" borderId="6" xfId="0" applyBorder="1"/>
    <xf numFmtId="0" fontId="6" fillId="0" borderId="0" xfId="0" applyFont="1" applyBorder="1"/>
    <xf numFmtId="0" fontId="0" fillId="0" borderId="0" xfId="0" applyBorder="1"/>
    <xf numFmtId="38" fontId="7" fillId="0" borderId="0" xfId="0" applyNumberFormat="1" applyFont="1" applyFill="1" applyBorder="1" applyAlignment="1">
      <alignment horizontal="center"/>
    </xf>
    <xf numFmtId="6" fontId="8" fillId="0" borderId="0" xfId="0" applyNumberFormat="1" applyFont="1" applyAlignment="1">
      <alignment horizontal="center"/>
    </xf>
    <xf numFmtId="0" fontId="6" fillId="6" borderId="11" xfId="0" applyFont="1" applyFill="1" applyBorder="1"/>
    <xf numFmtId="164" fontId="0" fillId="6" borderId="13" xfId="0" applyNumberFormat="1" applyFill="1" applyBorder="1"/>
    <xf numFmtId="0" fontId="5" fillId="0" borderId="11" xfId="0" applyFont="1" applyBorder="1" applyAlignment="1">
      <alignment horizontal="left" indent="1"/>
    </xf>
    <xf numFmtId="0" fontId="5" fillId="0" borderId="12" xfId="0" applyFont="1" applyBorder="1"/>
    <xf numFmtId="164" fontId="0" fillId="0" borderId="13" xfId="0" applyNumberFormat="1" applyBorder="1"/>
    <xf numFmtId="6" fontId="0" fillId="3" borderId="1" xfId="0" applyNumberFormat="1" applyFill="1" applyBorder="1"/>
    <xf numFmtId="0" fontId="0" fillId="0" borderId="0" xfId="0" applyFill="1"/>
    <xf numFmtId="6" fontId="6" fillId="3" borderId="1" xfId="0" applyNumberFormat="1" applyFont="1" applyFill="1" applyBorder="1"/>
    <xf numFmtId="0" fontId="6" fillId="0" borderId="0" xfId="0" applyFont="1"/>
    <xf numFmtId="0" fontId="0" fillId="6" borderId="12" xfId="0" applyFill="1" applyBorder="1"/>
    <xf numFmtId="0" fontId="0" fillId="0" borderId="12" xfId="0" applyBorder="1"/>
    <xf numFmtId="0" fontId="6" fillId="6" borderId="12" xfId="0" applyFont="1" applyFill="1" applyBorder="1"/>
    <xf numFmtId="0" fontId="3" fillId="2" borderId="11" xfId="0" applyFont="1" applyFill="1" applyBorder="1"/>
    <xf numFmtId="0" fontId="3" fillId="2" borderId="12" xfId="0" applyFont="1" applyFill="1" applyBorder="1"/>
    <xf numFmtId="164" fontId="3" fillId="2" borderId="13" xfId="0" applyNumberFormat="1" applyFont="1" applyFill="1" applyBorder="1"/>
    <xf numFmtId="0" fontId="2" fillId="0" borderId="0" xfId="0" applyFont="1" applyAlignment="1">
      <alignment horizontal="center" vertical="center" wrapText="1"/>
    </xf>
    <xf numFmtId="38" fontId="7" fillId="0" borderId="0" xfId="0" applyNumberFormat="1" applyFont="1" applyFill="1" applyBorder="1" applyAlignment="1"/>
    <xf numFmtId="166" fontId="0" fillId="0" borderId="12" xfId="1" applyNumberFormat="1" applyFont="1" applyBorder="1" applyAlignment="1">
      <alignment horizontal="center"/>
    </xf>
    <xf numFmtId="0" fontId="0" fillId="0" borderId="13" xfId="0" applyBorder="1" applyAlignment="1">
      <alignment horizontal="center"/>
    </xf>
    <xf numFmtId="0" fontId="7" fillId="0" borderId="11" xfId="0" applyFont="1" applyBorder="1" applyAlignment="1">
      <alignment horizontal="left" indent="1"/>
    </xf>
    <xf numFmtId="166" fontId="7" fillId="0" borderId="12" xfId="1" applyNumberFormat="1" applyFont="1" applyBorder="1" applyAlignment="1">
      <alignment horizontal="center"/>
    </xf>
    <xf numFmtId="6" fontId="10" fillId="0" borderId="0" xfId="0" applyNumberFormat="1" applyFont="1" applyAlignment="1"/>
    <xf numFmtId="0" fontId="0" fillId="3" borderId="1" xfId="0" applyNumberFormat="1" applyFill="1" applyBorder="1"/>
    <xf numFmtId="0" fontId="0" fillId="6" borderId="1" xfId="0" applyNumberFormat="1" applyFill="1" applyBorder="1"/>
    <xf numFmtId="0" fontId="0" fillId="10" borderId="1" xfId="0" applyFill="1" applyBorder="1" applyAlignment="1" applyProtection="1">
      <alignment horizontal="center"/>
      <protection locked="0"/>
    </xf>
    <xf numFmtId="0" fontId="5" fillId="0" borderId="0" xfId="2" applyFont="1"/>
    <xf numFmtId="164" fontId="5" fillId="0" borderId="0" xfId="3" applyNumberFormat="1" applyFont="1"/>
    <xf numFmtId="165" fontId="5" fillId="0" borderId="0" xfId="4" applyNumberFormat="1" applyFont="1"/>
    <xf numFmtId="0" fontId="11" fillId="0" borderId="3" xfId="0" applyFont="1" applyBorder="1"/>
    <xf numFmtId="0" fontId="11" fillId="0" borderId="0" xfId="0" applyFont="1"/>
    <xf numFmtId="0" fontId="11" fillId="0" borderId="6" xfId="0" applyFont="1" applyBorder="1"/>
    <xf numFmtId="0" fontId="11" fillId="0" borderId="0" xfId="0" applyFont="1" applyBorder="1"/>
    <xf numFmtId="0" fontId="5" fillId="0" borderId="0" xfId="2" applyFont="1" applyFill="1"/>
    <xf numFmtId="0" fontId="3" fillId="8" borderId="11" xfId="2" applyFont="1" applyFill="1" applyBorder="1"/>
    <xf numFmtId="0" fontId="4" fillId="8" borderId="13" xfId="2" applyFont="1" applyFill="1" applyBorder="1"/>
    <xf numFmtId="0" fontId="3" fillId="8" borderId="13" xfId="2" applyFont="1" applyFill="1" applyBorder="1" applyAlignment="1">
      <alignment horizontal="center"/>
    </xf>
    <xf numFmtId="164" fontId="12" fillId="8" borderId="1" xfId="3" applyNumberFormat="1" applyFont="1" applyFill="1" applyBorder="1" applyAlignment="1">
      <alignment horizontal="center"/>
    </xf>
    <xf numFmtId="0" fontId="12" fillId="8" borderId="1" xfId="2" applyFont="1" applyFill="1" applyBorder="1" applyAlignment="1">
      <alignment horizontal="center"/>
    </xf>
    <xf numFmtId="165" fontId="13" fillId="8" borderId="1" xfId="4" applyNumberFormat="1" applyFont="1" applyFill="1" applyBorder="1" applyAlignment="1">
      <alignment horizontal="center"/>
    </xf>
    <xf numFmtId="0" fontId="5" fillId="0" borderId="11" xfId="2" applyFont="1" applyBorder="1"/>
    <xf numFmtId="0" fontId="5" fillId="0" borderId="12" xfId="2" applyFont="1" applyBorder="1"/>
    <xf numFmtId="0" fontId="5" fillId="0" borderId="13" xfId="2" applyFont="1" applyBorder="1"/>
    <xf numFmtId="0" fontId="5" fillId="9" borderId="11" xfId="2" applyFont="1" applyFill="1" applyBorder="1"/>
    <xf numFmtId="0" fontId="5" fillId="9" borderId="12" xfId="2" applyFont="1" applyFill="1" applyBorder="1"/>
    <xf numFmtId="0" fontId="5" fillId="9" borderId="13" xfId="2" applyFont="1" applyFill="1" applyBorder="1"/>
    <xf numFmtId="164" fontId="5" fillId="9" borderId="1" xfId="3" applyNumberFormat="1" applyFont="1" applyFill="1" applyBorder="1"/>
    <xf numFmtId="0" fontId="5" fillId="9" borderId="1" xfId="2" applyFont="1" applyFill="1" applyBorder="1"/>
    <xf numFmtId="165" fontId="5" fillId="9" borderId="1" xfId="4" applyNumberFormat="1" applyFont="1" applyFill="1" applyBorder="1"/>
    <xf numFmtId="164" fontId="5" fillId="0" borderId="1" xfId="3" applyNumberFormat="1" applyFont="1" applyBorder="1"/>
    <xf numFmtId="0" fontId="5" fillId="0" borderId="1" xfId="2" applyFont="1" applyBorder="1"/>
    <xf numFmtId="165" fontId="5" fillId="0" borderId="1" xfId="4" applyNumberFormat="1" applyFont="1" applyBorder="1"/>
    <xf numFmtId="165" fontId="5" fillId="0" borderId="0" xfId="4" applyNumberFormat="1" applyFont="1" applyBorder="1"/>
    <xf numFmtId="165" fontId="6" fillId="3" borderId="1" xfId="4" applyNumberFormat="1" applyFont="1" applyFill="1" applyBorder="1"/>
    <xf numFmtId="165" fontId="5" fillId="3" borderId="1" xfId="4" applyNumberFormat="1" applyFont="1" applyFill="1" applyBorder="1"/>
    <xf numFmtId="0" fontId="6" fillId="0" borderId="0" xfId="2" applyFont="1" applyAlignment="1">
      <alignment horizontal="right"/>
    </xf>
    <xf numFmtId="165" fontId="5" fillId="0" borderId="0" xfId="4" applyNumberFormat="1" applyFont="1" applyFill="1"/>
    <xf numFmtId="0" fontId="5" fillId="0" borderId="11" xfId="2" applyFont="1" applyFill="1" applyBorder="1"/>
    <xf numFmtId="0" fontId="5" fillId="0" borderId="12" xfId="2" applyFont="1" applyFill="1" applyBorder="1"/>
    <xf numFmtId="165" fontId="5" fillId="0" borderId="1" xfId="4" applyNumberFormat="1" applyFont="1" applyFill="1" applyBorder="1"/>
    <xf numFmtId="0" fontId="5" fillId="0" borderId="13" xfId="2" applyFont="1" applyFill="1" applyBorder="1"/>
    <xf numFmtId="164" fontId="5" fillId="0" borderId="1" xfId="3" applyNumberFormat="1" applyFont="1" applyFill="1" applyBorder="1"/>
    <xf numFmtId="0" fontId="15" fillId="0" borderId="0" xfId="2" applyFont="1"/>
    <xf numFmtId="0" fontId="2" fillId="0" borderId="0" xfId="0" applyFont="1" applyAlignment="1" applyProtection="1">
      <alignment wrapText="1"/>
    </xf>
    <xf numFmtId="0" fontId="0" fillId="0" borderId="0" xfId="0" applyProtection="1"/>
    <xf numFmtId="0" fontId="2" fillId="0" borderId="0" xfId="0" applyFont="1" applyAlignment="1" applyProtection="1">
      <alignment horizontal="center" wrapText="1"/>
    </xf>
    <xf numFmtId="0" fontId="3" fillId="2" borderId="0" xfId="0" applyFont="1" applyFill="1" applyProtection="1"/>
    <xf numFmtId="0" fontId="4" fillId="2" borderId="0" xfId="0" applyFont="1" applyFill="1" applyProtection="1"/>
    <xf numFmtId="0" fontId="5" fillId="0" borderId="0" xfId="0" applyFont="1" applyProtection="1"/>
    <xf numFmtId="0" fontId="5" fillId="10" borderId="1" xfId="0" applyFont="1" applyFill="1" applyBorder="1" applyProtection="1"/>
    <xf numFmtId="0" fontId="5" fillId="0" borderId="0" xfId="0" applyFont="1" applyFill="1" applyProtection="1"/>
    <xf numFmtId="38" fontId="0" fillId="3" borderId="1" xfId="0" applyNumberFormat="1" applyFill="1" applyBorder="1" applyAlignment="1" applyProtection="1">
      <alignment horizontal="left"/>
    </xf>
    <xf numFmtId="38" fontId="5" fillId="0" borderId="0" xfId="0" applyNumberFormat="1" applyFont="1" applyFill="1" applyBorder="1" applyAlignment="1" applyProtection="1">
      <alignment horizontal="left"/>
    </xf>
    <xf numFmtId="3" fontId="0" fillId="10" borderId="19" xfId="0" applyNumberFormat="1" applyFill="1" applyBorder="1" applyProtection="1">
      <protection locked="0"/>
    </xf>
    <xf numFmtId="0" fontId="5" fillId="10" borderId="12" xfId="0" applyFont="1" applyFill="1" applyBorder="1" applyProtection="1">
      <protection locked="0"/>
    </xf>
    <xf numFmtId="6" fontId="0" fillId="10" borderId="1" xfId="0" applyNumberFormat="1" applyFill="1" applyBorder="1" applyProtection="1">
      <protection locked="0"/>
    </xf>
    <xf numFmtId="0" fontId="0" fillId="10" borderId="12" xfId="0" applyFill="1" applyBorder="1" applyProtection="1">
      <protection locked="0"/>
    </xf>
    <xf numFmtId="0" fontId="6" fillId="10" borderId="12" xfId="0" applyFont="1" applyFill="1" applyBorder="1" applyProtection="1">
      <protection locked="0"/>
    </xf>
    <xf numFmtId="6" fontId="5" fillId="10" borderId="1" xfId="0" applyNumberFormat="1" applyFont="1" applyFill="1" applyBorder="1" applyProtection="1">
      <protection locked="0"/>
    </xf>
    <xf numFmtId="165" fontId="5" fillId="10" borderId="1" xfId="4" applyNumberFormat="1" applyFont="1" applyFill="1" applyBorder="1" applyProtection="1">
      <protection locked="0"/>
    </xf>
    <xf numFmtId="0" fontId="5" fillId="10" borderId="13" xfId="2" applyFont="1" applyFill="1" applyBorder="1" applyProtection="1">
      <protection locked="0"/>
    </xf>
    <xf numFmtId="164" fontId="5" fillId="10" borderId="1" xfId="3" applyNumberFormat="1" applyFont="1" applyFill="1" applyBorder="1" applyProtection="1">
      <protection locked="0"/>
    </xf>
    <xf numFmtId="0" fontId="5" fillId="10" borderId="1" xfId="2" applyFont="1" applyFill="1" applyBorder="1" applyProtection="1">
      <protection locked="0"/>
    </xf>
    <xf numFmtId="0" fontId="5" fillId="10" borderId="11" xfId="2" applyFont="1" applyFill="1" applyBorder="1" applyProtection="1">
      <protection locked="0"/>
    </xf>
    <xf numFmtId="3" fontId="0" fillId="10" borderId="1" xfId="0" applyNumberFormat="1" applyFill="1" applyBorder="1" applyProtection="1">
      <protection locked="0"/>
    </xf>
    <xf numFmtId="0" fontId="5" fillId="10" borderId="1" xfId="5" applyFill="1" applyBorder="1" applyProtection="1">
      <protection locked="0"/>
    </xf>
    <xf numFmtId="9" fontId="5" fillId="10" borderId="1" xfId="5" applyNumberFormat="1" applyFill="1" applyBorder="1" applyAlignment="1" applyProtection="1">
      <alignment horizontal="center"/>
      <protection locked="0"/>
    </xf>
    <xf numFmtId="166" fontId="5" fillId="10" borderId="1" xfId="5" applyNumberFormat="1" applyFill="1" applyBorder="1" applyProtection="1">
      <protection locked="0"/>
    </xf>
    <xf numFmtId="164" fontId="5" fillId="10" borderId="20" xfId="5" applyNumberFormat="1" applyFont="1" applyFill="1" applyBorder="1" applyProtection="1">
      <protection locked="0"/>
    </xf>
    <xf numFmtId="6" fontId="5" fillId="10" borderId="1" xfId="5" applyNumberFormat="1" applyFill="1" applyBorder="1" applyProtection="1">
      <protection locked="0"/>
    </xf>
    <xf numFmtId="6" fontId="5" fillId="10" borderId="1" xfId="5" applyNumberFormat="1" applyFill="1" applyBorder="1" applyAlignment="1" applyProtection="1">
      <alignment vertical="center"/>
      <protection locked="0"/>
    </xf>
    <xf numFmtId="0" fontId="5" fillId="6" borderId="12" xfId="2" applyFont="1" applyFill="1" applyBorder="1"/>
    <xf numFmtId="165" fontId="5" fillId="6" borderId="1" xfId="4" applyNumberFormat="1" applyFont="1" applyFill="1" applyBorder="1"/>
    <xf numFmtId="165" fontId="5" fillId="6" borderId="0" xfId="4" applyNumberFormat="1" applyFont="1" applyFill="1"/>
    <xf numFmtId="0" fontId="5" fillId="6" borderId="11" xfId="2" applyFont="1" applyFill="1" applyBorder="1"/>
    <xf numFmtId="0" fontId="5" fillId="9" borderId="13" xfId="2" applyFont="1" applyFill="1" applyBorder="1" applyProtection="1">
      <protection locked="0"/>
    </xf>
    <xf numFmtId="0" fontId="5" fillId="6" borderId="13" xfId="2" applyFont="1" applyFill="1" applyBorder="1" applyProtection="1">
      <protection locked="0"/>
    </xf>
    <xf numFmtId="0" fontId="5" fillId="0" borderId="13" xfId="2" applyFont="1" applyBorder="1" applyProtection="1">
      <protection locked="0"/>
    </xf>
    <xf numFmtId="0" fontId="5" fillId="10" borderId="11" xfId="0" applyFont="1" applyFill="1" applyBorder="1" applyAlignment="1" applyProtection="1">
      <alignment horizontal="left" indent="1"/>
      <protection locked="0"/>
    </xf>
    <xf numFmtId="0" fontId="0" fillId="10" borderId="0" xfId="0" applyFill="1" applyProtection="1">
      <protection locked="0"/>
    </xf>
    <xf numFmtId="0" fontId="6" fillId="10" borderId="17" xfId="0" applyFont="1" applyFill="1" applyBorder="1" applyProtection="1">
      <protection locked="0"/>
    </xf>
    <xf numFmtId="0" fontId="5" fillId="10" borderId="17" xfId="0" applyFont="1" applyFill="1" applyBorder="1" applyProtection="1">
      <protection locked="0"/>
    </xf>
    <xf numFmtId="0" fontId="5" fillId="10" borderId="12" xfId="5" applyFill="1" applyBorder="1" applyProtection="1">
      <protection locked="0"/>
    </xf>
    <xf numFmtId="0" fontId="5" fillId="10" borderId="12" xfId="5" applyFill="1" applyBorder="1" applyAlignment="1" applyProtection="1">
      <alignment horizontal="left" vertical="center" wrapText="1" indent="1"/>
      <protection locked="0"/>
    </xf>
    <xf numFmtId="0" fontId="18" fillId="0" borderId="0" xfId="9" applyAlignment="1">
      <alignment horizontal="center"/>
    </xf>
    <xf numFmtId="0" fontId="22" fillId="0" borderId="0" xfId="0" applyFont="1" applyAlignment="1">
      <alignment horizontal="right"/>
    </xf>
    <xf numFmtId="0" fontId="21" fillId="0" borderId="0" xfId="0" applyFont="1"/>
    <xf numFmtId="0" fontId="0" fillId="0" borderId="17" xfId="0" applyBorder="1" applyAlignment="1">
      <alignment horizontal="right"/>
    </xf>
    <xf numFmtId="0" fontId="23" fillId="0" borderId="0" xfId="0" applyFont="1" applyAlignment="1">
      <alignment horizontal="right" indent="1"/>
    </xf>
    <xf numFmtId="167" fontId="23" fillId="0" borderId="0" xfId="3" applyNumberFormat="1" applyFont="1"/>
    <xf numFmtId="0" fontId="0" fillId="0" borderId="0" xfId="0" applyAlignment="1">
      <alignment horizontal="right"/>
    </xf>
    <xf numFmtId="10" fontId="23" fillId="0" borderId="21" xfId="3" applyNumberFormat="1" applyFont="1" applyBorder="1" applyProtection="1">
      <protection locked="0"/>
    </xf>
    <xf numFmtId="168" fontId="23" fillId="0" borderId="21" xfId="8" applyNumberFormat="1" applyFont="1" applyBorder="1" applyProtection="1">
      <protection locked="0"/>
    </xf>
    <xf numFmtId="44" fontId="23" fillId="0" borderId="0" xfId="0" applyNumberFormat="1" applyFont="1"/>
    <xf numFmtId="14" fontId="23" fillId="0" borderId="21" xfId="0" applyNumberFormat="1" applyFont="1" applyBorder="1" applyAlignment="1" applyProtection="1">
      <alignment horizontal="right"/>
      <protection locked="0"/>
    </xf>
    <xf numFmtId="0" fontId="24" fillId="0" borderId="0" xfId="0" applyFont="1" applyAlignment="1">
      <alignment horizontal="right"/>
    </xf>
    <xf numFmtId="0" fontId="5" fillId="0" borderId="0" xfId="0" applyFont="1" applyAlignment="1">
      <alignment horizontal="right"/>
    </xf>
    <xf numFmtId="0" fontId="0" fillId="9" borderId="0" xfId="0" applyFill="1" applyAlignment="1">
      <alignment horizontal="right"/>
    </xf>
    <xf numFmtId="0" fontId="0" fillId="9" borderId="0" xfId="0" applyFill="1"/>
    <xf numFmtId="44" fontId="25" fillId="0" borderId="0" xfId="0" applyNumberFormat="1" applyFont="1"/>
    <xf numFmtId="0" fontId="22" fillId="0" borderId="0" xfId="0" applyFont="1"/>
    <xf numFmtId="44" fontId="25" fillId="0" borderId="21" xfId="4" applyFont="1" applyBorder="1" applyProtection="1">
      <protection locked="0"/>
    </xf>
    <xf numFmtId="0" fontId="26" fillId="0" borderId="0" xfId="0" applyFont="1"/>
    <xf numFmtId="0" fontId="25" fillId="0" borderId="0" xfId="0" applyFont="1"/>
    <xf numFmtId="0" fontId="27" fillId="0" borderId="0" xfId="0" applyFont="1" applyAlignment="1">
      <alignment horizontal="right"/>
    </xf>
    <xf numFmtId="4" fontId="0" fillId="0" borderId="0" xfId="0" applyNumberFormat="1"/>
    <xf numFmtId="0" fontId="22" fillId="0" borderId="0" xfId="0" applyFont="1" applyAlignment="1">
      <alignment horizontal="center"/>
    </xf>
    <xf numFmtId="170" fontId="22" fillId="0" borderId="0" xfId="0" applyNumberFormat="1" applyFont="1" applyAlignment="1">
      <alignment horizontal="right"/>
    </xf>
    <xf numFmtId="4" fontId="22" fillId="0" borderId="0" xfId="0" applyNumberFormat="1" applyFont="1" applyAlignment="1">
      <alignment horizontal="right"/>
    </xf>
    <xf numFmtId="44" fontId="0" fillId="0" borderId="0" xfId="4" applyFont="1"/>
    <xf numFmtId="0" fontId="5" fillId="11" borderId="0" xfId="0" applyFont="1" applyFill="1"/>
    <xf numFmtId="0" fontId="23" fillId="11" borderId="0" xfId="0" applyFont="1" applyFill="1" applyAlignment="1">
      <alignment horizontal="right" indent="1"/>
    </xf>
    <xf numFmtId="0" fontId="22" fillId="11" borderId="0" xfId="0" applyFont="1" applyFill="1" applyAlignment="1">
      <alignment horizontal="center"/>
    </xf>
    <xf numFmtId="169" fontId="22" fillId="11" borderId="0" xfId="0" applyNumberFormat="1" applyFont="1" applyFill="1" applyAlignment="1">
      <alignment horizontal="right"/>
    </xf>
    <xf numFmtId="165" fontId="22" fillId="11" borderId="0" xfId="0" applyNumberFormat="1" applyFont="1" applyFill="1"/>
    <xf numFmtId="0" fontId="5" fillId="4" borderId="11" xfId="2" applyFont="1" applyFill="1" applyBorder="1"/>
    <xf numFmtId="0" fontId="5" fillId="6" borderId="13" xfId="2" applyFont="1" applyFill="1" applyBorder="1"/>
    <xf numFmtId="0" fontId="5" fillId="4" borderId="13" xfId="2" applyFont="1" applyFill="1" applyBorder="1" applyProtection="1">
      <protection locked="0"/>
    </xf>
    <xf numFmtId="0" fontId="19" fillId="10" borderId="17" xfId="0" applyFont="1" applyFill="1" applyBorder="1" applyAlignment="1">
      <alignment vertical="center"/>
    </xf>
    <xf numFmtId="0" fontId="20" fillId="10" borderId="17" xfId="0" applyFont="1" applyFill="1" applyBorder="1"/>
    <xf numFmtId="0" fontId="21" fillId="10" borderId="17" xfId="0" applyFont="1" applyFill="1" applyBorder="1"/>
    <xf numFmtId="6" fontId="0" fillId="5" borderId="1" xfId="0" applyNumberFormat="1" applyFill="1" applyBorder="1" applyProtection="1"/>
    <xf numFmtId="0" fontId="0" fillId="0" borderId="12" xfId="0" applyFill="1" applyBorder="1" applyProtection="1"/>
    <xf numFmtId="0" fontId="5" fillId="0" borderId="17" xfId="0" applyFont="1" applyBorder="1"/>
    <xf numFmtId="0" fontId="0" fillId="0" borderId="17" xfId="0" applyBorder="1"/>
    <xf numFmtId="0" fontId="0" fillId="0" borderId="13" xfId="0" applyBorder="1"/>
    <xf numFmtId="0" fontId="23" fillId="10" borderId="17" xfId="0" applyFont="1" applyFill="1" applyBorder="1" applyAlignment="1">
      <alignment horizontal="left" vertical="center" indent="1"/>
    </xf>
    <xf numFmtId="0" fontId="6" fillId="10" borderId="17" xfId="0" applyFont="1" applyFill="1" applyBorder="1" applyAlignment="1">
      <alignment horizontal="center" wrapText="1"/>
    </xf>
    <xf numFmtId="44" fontId="23" fillId="0" borderId="23" xfId="4" applyFont="1" applyBorder="1" applyProtection="1">
      <protection locked="0"/>
    </xf>
    <xf numFmtId="0" fontId="6" fillId="10" borderId="17" xfId="0" applyFont="1" applyFill="1" applyBorder="1" applyAlignment="1">
      <alignment horizontal="left" vertical="center" indent="1"/>
    </xf>
    <xf numFmtId="0" fontId="23" fillId="10" borderId="17" xfId="0" applyFont="1" applyFill="1" applyBorder="1" applyAlignment="1">
      <alignment horizontal="center" wrapText="1"/>
    </xf>
    <xf numFmtId="0" fontId="23" fillId="10" borderId="17" xfId="0" applyFont="1" applyFill="1" applyBorder="1" applyAlignment="1">
      <alignment horizontal="right" wrapText="1"/>
    </xf>
    <xf numFmtId="0" fontId="32" fillId="0" borderId="0" xfId="0" applyFont="1" applyAlignment="1">
      <alignment horizontal="right" indent="1"/>
    </xf>
    <xf numFmtId="44" fontId="32" fillId="0" borderId="0" xfId="0" applyNumberFormat="1" applyFont="1"/>
    <xf numFmtId="0" fontId="4" fillId="0" borderId="0" xfId="0" applyFont="1" applyFill="1"/>
    <xf numFmtId="0" fontId="32" fillId="0" borderId="0" xfId="0" applyFont="1" applyFill="1" applyAlignment="1">
      <alignment horizontal="right" indent="1"/>
    </xf>
    <xf numFmtId="0" fontId="32" fillId="0" borderId="0" xfId="0" applyFont="1" applyFill="1" applyBorder="1" applyProtection="1">
      <protection locked="0"/>
    </xf>
    <xf numFmtId="0" fontId="23" fillId="0" borderId="24" xfId="0" applyFont="1" applyBorder="1" applyProtection="1">
      <protection locked="0"/>
    </xf>
    <xf numFmtId="0" fontId="0" fillId="5" borderId="1" xfId="0" applyFill="1" applyBorder="1" applyAlignment="1" applyProtection="1">
      <alignment horizontal="center"/>
    </xf>
    <xf numFmtId="0" fontId="5" fillId="10" borderId="16" xfId="0" applyFont="1" applyFill="1" applyBorder="1" applyAlignment="1" applyProtection="1">
      <alignment horizontal="left" indent="1"/>
      <protection locked="0"/>
    </xf>
    <xf numFmtId="0" fontId="0" fillId="4" borderId="0" xfId="0" applyFill="1" applyProtection="1"/>
    <xf numFmtId="0" fontId="5" fillId="4" borderId="0" xfId="0" applyFont="1" applyFill="1" applyProtection="1"/>
    <xf numFmtId="0" fontId="0" fillId="4" borderId="15" xfId="0" applyFill="1" applyBorder="1" applyProtection="1"/>
    <xf numFmtId="38" fontId="0" fillId="5" borderId="1" xfId="0" applyNumberFormat="1" applyFill="1" applyBorder="1" applyAlignment="1" applyProtection="1">
      <alignment horizontal="center"/>
    </xf>
    <xf numFmtId="0" fontId="0" fillId="4" borderId="18" xfId="0" applyFill="1" applyBorder="1" applyProtection="1"/>
    <xf numFmtId="0" fontId="5" fillId="4" borderId="0" xfId="0" applyFont="1" applyFill="1" applyBorder="1" applyAlignment="1" applyProtection="1"/>
    <xf numFmtId="0" fontId="5" fillId="4" borderId="0" xfId="0" applyFont="1" applyFill="1" applyAlignment="1" applyProtection="1">
      <alignment horizontal="center"/>
    </xf>
    <xf numFmtId="0" fontId="7" fillId="4" borderId="0" xfId="0" applyFont="1" applyFill="1" applyAlignment="1" applyProtection="1">
      <alignment horizontal="left"/>
    </xf>
    <xf numFmtId="0" fontId="5" fillId="4" borderId="0" xfId="0" applyFont="1" applyFill="1" applyBorder="1" applyProtection="1"/>
    <xf numFmtId="0" fontId="5" fillId="4" borderId="0" xfId="0" applyFont="1" applyFill="1" applyAlignment="1" applyProtection="1">
      <alignment vertical="center" wrapText="1"/>
    </xf>
    <xf numFmtId="0" fontId="6" fillId="4" borderId="2" xfId="0" applyFont="1" applyFill="1" applyBorder="1" applyProtection="1"/>
    <xf numFmtId="38" fontId="5" fillId="5" borderId="3" xfId="0" applyNumberFormat="1" applyFont="1" applyFill="1" applyBorder="1" applyAlignment="1" applyProtection="1">
      <alignment horizontal="left"/>
    </xf>
    <xf numFmtId="38" fontId="5" fillId="5" borderId="4" xfId="0" applyNumberFormat="1" applyFont="1" applyFill="1" applyBorder="1" applyAlignment="1" applyProtection="1">
      <alignment horizontal="left"/>
    </xf>
    <xf numFmtId="0" fontId="6" fillId="4" borderId="5" xfId="0" applyFont="1" applyFill="1" applyBorder="1" applyProtection="1"/>
    <xf numFmtId="38" fontId="5" fillId="5" borderId="6" xfId="0" applyNumberFormat="1" applyFont="1" applyFill="1" applyBorder="1" applyAlignment="1" applyProtection="1">
      <alignment horizontal="left"/>
    </xf>
    <xf numFmtId="38" fontId="5" fillId="5" borderId="7" xfId="0" applyNumberFormat="1" applyFont="1" applyFill="1" applyBorder="1" applyAlignment="1" applyProtection="1">
      <alignment horizontal="left"/>
    </xf>
    <xf numFmtId="0" fontId="2" fillId="4" borderId="0" xfId="0" applyFont="1" applyFill="1" applyAlignment="1" applyProtection="1">
      <alignment wrapText="1"/>
    </xf>
    <xf numFmtId="0" fontId="3" fillId="2" borderId="8" xfId="0" applyFont="1" applyFill="1" applyBorder="1" applyAlignment="1" applyProtection="1"/>
    <xf numFmtId="0" fontId="3" fillId="2" borderId="9" xfId="0" applyFont="1" applyFill="1" applyBorder="1" applyAlignment="1" applyProtection="1"/>
    <xf numFmtId="0" fontId="3" fillId="2" borderId="10" xfId="0" applyFont="1" applyFill="1" applyBorder="1" applyAlignment="1" applyProtection="1">
      <alignment horizontal="center"/>
    </xf>
    <xf numFmtId="38" fontId="0" fillId="4" borderId="0" xfId="0" applyNumberFormat="1" applyFill="1" applyProtection="1"/>
    <xf numFmtId="0" fontId="0" fillId="4" borderId="0" xfId="0" applyFill="1" applyBorder="1" applyProtection="1"/>
    <xf numFmtId="38" fontId="0" fillId="4" borderId="0" xfId="0" applyNumberFormat="1" applyFill="1" applyBorder="1" applyProtection="1"/>
    <xf numFmtId="0" fontId="0" fillId="0" borderId="12" xfId="0" applyBorder="1" applyProtection="1">
      <protection locked="0"/>
    </xf>
    <xf numFmtId="0" fontId="6" fillId="0" borderId="17" xfId="0" applyFont="1" applyBorder="1" applyProtection="1">
      <protection locked="0"/>
    </xf>
    <xf numFmtId="0" fontId="6" fillId="0" borderId="12" xfId="0" applyFont="1" applyBorder="1" applyProtection="1">
      <protection locked="0"/>
    </xf>
    <xf numFmtId="0" fontId="0" fillId="10" borderId="1" xfId="0" applyFill="1" applyBorder="1" applyAlignment="1" applyProtection="1">
      <alignment horizontal="left"/>
      <protection locked="0"/>
    </xf>
    <xf numFmtId="0" fontId="2" fillId="0" borderId="0" xfId="0" applyFont="1" applyAlignment="1" applyProtection="1">
      <alignment horizontal="center" wrapText="1"/>
    </xf>
    <xf numFmtId="14" fontId="0" fillId="10" borderId="1" xfId="0" applyNumberFormat="1" applyFill="1" applyBorder="1" applyAlignment="1" applyProtection="1">
      <alignment horizontal="left"/>
      <protection locked="0"/>
    </xf>
    <xf numFmtId="0" fontId="5" fillId="4" borderId="0" xfId="0" applyFont="1" applyFill="1" applyBorder="1" applyAlignment="1" applyProtection="1">
      <alignment horizontal="left" indent="2"/>
    </xf>
    <xf numFmtId="0" fontId="5" fillId="4" borderId="0" xfId="0" applyFont="1" applyFill="1" applyBorder="1" applyAlignment="1" applyProtection="1">
      <alignment horizontal="left" indent="1"/>
    </xf>
    <xf numFmtId="0" fontId="2" fillId="4" borderId="0" xfId="0" applyFont="1" applyFill="1" applyAlignment="1" applyProtection="1">
      <alignment horizontal="center" wrapText="1"/>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5" fillId="0" borderId="13" xfId="0" applyFont="1" applyBorder="1" applyAlignment="1" applyProtection="1">
      <alignment horizontal="left"/>
    </xf>
    <xf numFmtId="0" fontId="5" fillId="0" borderId="11" xfId="0" applyFont="1" applyFill="1" applyBorder="1" applyAlignment="1" applyProtection="1">
      <alignment horizontal="center"/>
    </xf>
    <xf numFmtId="0" fontId="5" fillId="0" borderId="12" xfId="0" applyFont="1" applyFill="1" applyBorder="1" applyAlignment="1" applyProtection="1">
      <alignment horizontal="center"/>
    </xf>
    <xf numFmtId="0" fontId="5" fillId="0" borderId="13" xfId="0" applyFont="1" applyFill="1" applyBorder="1" applyAlignment="1" applyProtection="1">
      <alignment horizontal="center"/>
    </xf>
    <xf numFmtId="0" fontId="5" fillId="0" borderId="1" xfId="0" applyFont="1" applyBorder="1" applyAlignment="1" applyProtection="1">
      <alignment horizontal="left"/>
    </xf>
    <xf numFmtId="0" fontId="5" fillId="4" borderId="14" xfId="0" applyFont="1" applyFill="1" applyBorder="1" applyAlignment="1" applyProtection="1">
      <alignment horizontal="left"/>
    </xf>
    <xf numFmtId="0" fontId="5" fillId="4" borderId="0" xfId="0" applyFont="1" applyFill="1" applyBorder="1" applyAlignment="1" applyProtection="1">
      <alignment horizontal="left"/>
    </xf>
    <xf numFmtId="0" fontId="5" fillId="4" borderId="16" xfId="0" applyFont="1" applyFill="1" applyBorder="1" applyAlignment="1" applyProtection="1">
      <alignment horizontal="left"/>
    </xf>
    <xf numFmtId="0" fontId="5" fillId="4" borderId="17" xfId="0" applyFont="1" applyFill="1" applyBorder="1" applyAlignment="1" applyProtection="1">
      <alignment horizontal="left"/>
    </xf>
    <xf numFmtId="0" fontId="3" fillId="0" borderId="0" xfId="0" applyFont="1" applyFill="1" applyBorder="1" applyAlignment="1" applyProtection="1">
      <alignment horizontal="left"/>
    </xf>
    <xf numFmtId="0" fontId="6" fillId="4" borderId="0" xfId="0" applyFont="1" applyFill="1" applyBorder="1" applyAlignment="1" applyProtection="1">
      <alignment horizontal="left"/>
    </xf>
    <xf numFmtId="0" fontId="6" fillId="10" borderId="12" xfId="0" applyFont="1" applyFill="1" applyBorder="1" applyAlignment="1" applyProtection="1">
      <alignment horizontal="center"/>
      <protection locked="0"/>
    </xf>
    <xf numFmtId="0" fontId="0" fillId="10" borderId="12" xfId="0" applyFill="1" applyBorder="1" applyAlignment="1" applyProtection="1">
      <alignment horizontal="center"/>
      <protection locked="0"/>
    </xf>
    <xf numFmtId="6" fontId="0" fillId="10" borderId="12" xfId="0" applyNumberFormat="1" applyFill="1" applyBorder="1" applyAlignment="1" applyProtection="1">
      <alignment horizontal="center"/>
      <protection locked="0"/>
    </xf>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vertical="center" wrapText="1"/>
    </xf>
    <xf numFmtId="0" fontId="3" fillId="8" borderId="11" xfId="2" applyFont="1" applyFill="1" applyBorder="1" applyAlignment="1">
      <alignment horizontal="center"/>
    </xf>
    <xf numFmtId="0" fontId="3" fillId="8" borderId="12" xfId="2" applyFont="1" applyFill="1" applyBorder="1" applyAlignment="1">
      <alignment horizontal="center"/>
    </xf>
    <xf numFmtId="0" fontId="3" fillId="8" borderId="13" xfId="2" applyFont="1" applyFill="1" applyBorder="1" applyAlignment="1">
      <alignment horizontal="center"/>
    </xf>
    <xf numFmtId="0" fontId="6" fillId="9" borderId="11" xfId="2" applyFont="1" applyFill="1" applyBorder="1" applyAlignment="1">
      <alignment horizontal="center"/>
    </xf>
    <xf numFmtId="0" fontId="6" fillId="9" borderId="13" xfId="2" applyFont="1" applyFill="1" applyBorder="1" applyAlignment="1">
      <alignment horizontal="center"/>
    </xf>
    <xf numFmtId="0" fontId="6" fillId="9" borderId="12" xfId="2" applyFont="1" applyFill="1" applyBorder="1" applyAlignment="1">
      <alignment horizontal="center"/>
    </xf>
    <xf numFmtId="0" fontId="25" fillId="0" borderId="0" xfId="0" applyFont="1" applyAlignment="1">
      <alignment horizontal="left"/>
    </xf>
    <xf numFmtId="44" fontId="5" fillId="5" borderId="1" xfId="5" applyNumberFormat="1" applyFill="1" applyBorder="1" applyProtection="1"/>
    <xf numFmtId="0" fontId="5" fillId="0" borderId="0" xfId="5" applyProtection="1"/>
    <xf numFmtId="0" fontId="5" fillId="0" borderId="0" xfId="5" applyFill="1" applyProtection="1"/>
    <xf numFmtId="0" fontId="6" fillId="0" borderId="2" xfId="0" applyFont="1" applyBorder="1" applyProtection="1"/>
    <xf numFmtId="0" fontId="0" fillId="0" borderId="3" xfId="0" applyBorder="1" applyProtection="1"/>
    <xf numFmtId="38" fontId="5" fillId="5" borderId="3" xfId="0" applyNumberFormat="1" applyFont="1" applyFill="1" applyBorder="1" applyAlignment="1" applyProtection="1">
      <alignment horizontal="left"/>
    </xf>
    <xf numFmtId="38" fontId="5" fillId="5" borderId="4" xfId="0" applyNumberFormat="1" applyFont="1" applyFill="1" applyBorder="1" applyAlignment="1" applyProtection="1">
      <alignment horizontal="left"/>
    </xf>
    <xf numFmtId="0" fontId="0" fillId="0" borderId="0" xfId="0" applyBorder="1" applyProtection="1"/>
    <xf numFmtId="0" fontId="6" fillId="0" borderId="5" xfId="0" applyFont="1" applyBorder="1" applyProtection="1"/>
    <xf numFmtId="0" fontId="0" fillId="0" borderId="6" xfId="0" applyBorder="1" applyProtection="1"/>
    <xf numFmtId="38" fontId="5" fillId="5" borderId="6" xfId="0" applyNumberFormat="1" applyFont="1" applyFill="1" applyBorder="1" applyAlignment="1" applyProtection="1">
      <alignment horizontal="left"/>
    </xf>
    <xf numFmtId="38" fontId="5" fillId="5" borderId="7" xfId="0" applyNumberFormat="1" applyFont="1" applyFill="1" applyBorder="1" applyAlignment="1" applyProtection="1">
      <alignment horizontal="left"/>
    </xf>
    <xf numFmtId="0" fontId="6" fillId="0" borderId="0" xfId="0" applyFont="1" applyBorder="1" applyProtection="1"/>
    <xf numFmtId="38" fontId="7" fillId="0" borderId="0" xfId="0" applyNumberFormat="1" applyFont="1" applyFill="1" applyBorder="1" applyAlignment="1" applyProtection="1">
      <alignment horizontal="center"/>
    </xf>
    <xf numFmtId="0" fontId="2" fillId="0" borderId="0" xfId="5" applyFont="1" applyAlignment="1" applyProtection="1">
      <alignment horizontal="center"/>
    </xf>
    <xf numFmtId="0" fontId="3" fillId="2" borderId="0" xfId="5" applyFont="1" applyFill="1" applyProtection="1"/>
    <xf numFmtId="0" fontId="5" fillId="0" borderId="1" xfId="5" applyBorder="1" applyAlignment="1" applyProtection="1">
      <alignment horizontal="center" vertical="center" wrapText="1"/>
    </xf>
    <xf numFmtId="0" fontId="5" fillId="0" borderId="1" xfId="5" applyFill="1" applyBorder="1" applyAlignment="1" applyProtection="1">
      <alignment horizontal="center" vertical="center" wrapText="1"/>
    </xf>
    <xf numFmtId="0" fontId="5" fillId="0" borderId="0" xfId="5" applyAlignment="1" applyProtection="1">
      <alignment horizontal="center" vertical="center"/>
    </xf>
    <xf numFmtId="0" fontId="5" fillId="3" borderId="1" xfId="5" applyFill="1" applyBorder="1" applyProtection="1"/>
    <xf numFmtId="166" fontId="5" fillId="3" borderId="1" xfId="5" applyNumberFormat="1" applyFill="1" applyBorder="1" applyProtection="1"/>
    <xf numFmtId="4" fontId="5" fillId="3" borderId="1" xfId="5" applyNumberFormat="1" applyFill="1" applyBorder="1" applyProtection="1"/>
    <xf numFmtId="0" fontId="6" fillId="3" borderId="1" xfId="5" applyFont="1" applyFill="1" applyBorder="1" applyAlignment="1" applyProtection="1">
      <alignment vertical="center"/>
    </xf>
    <xf numFmtId="0" fontId="6" fillId="0" borderId="1" xfId="5" applyFont="1" applyBorder="1" applyAlignment="1" applyProtection="1">
      <alignment vertical="center"/>
    </xf>
    <xf numFmtId="0" fontId="6" fillId="0" borderId="1" xfId="5" applyFont="1" applyFill="1" applyBorder="1" applyAlignment="1" applyProtection="1">
      <alignment vertical="center"/>
    </xf>
    <xf numFmtId="166" fontId="6" fillId="3" borderId="1" xfId="5" applyNumberFormat="1" applyFont="1" applyFill="1" applyBorder="1" applyAlignment="1" applyProtection="1">
      <alignment vertical="center"/>
    </xf>
    <xf numFmtId="0" fontId="5" fillId="0" borderId="0" xfId="5" applyAlignment="1" applyProtection="1">
      <alignment vertical="center"/>
    </xf>
    <xf numFmtId="0" fontId="5" fillId="0" borderId="0" xfId="5" applyAlignment="1" applyProtection="1">
      <alignment vertical="center" wrapText="1"/>
    </xf>
    <xf numFmtId="0" fontId="5" fillId="0" borderId="0" xfId="5" applyFill="1" applyAlignment="1" applyProtection="1">
      <alignment vertical="center"/>
    </xf>
    <xf numFmtId="166" fontId="5" fillId="0" borderId="0" xfId="5" applyNumberFormat="1" applyAlignment="1" applyProtection="1">
      <alignment vertical="center"/>
    </xf>
    <xf numFmtId="0" fontId="5" fillId="0" borderId="11" xfId="5" applyBorder="1" applyProtection="1"/>
    <xf numFmtId="0" fontId="5" fillId="0" borderId="12" xfId="5" applyBorder="1" applyProtection="1"/>
    <xf numFmtId="164" fontId="5" fillId="3" borderId="20" xfId="5" applyNumberFormat="1" applyFill="1" applyBorder="1" applyProtection="1"/>
    <xf numFmtId="0" fontId="6" fillId="0" borderId="0" xfId="5" applyFont="1" applyProtection="1"/>
    <xf numFmtId="0" fontId="8" fillId="0" borderId="0" xfId="5" applyFont="1" applyAlignment="1" applyProtection="1">
      <alignment horizontal="center"/>
    </xf>
    <xf numFmtId="0" fontId="8" fillId="0" borderId="0" xfId="5" applyFont="1" applyFill="1" applyAlignment="1" applyProtection="1">
      <alignment horizontal="center"/>
    </xf>
    <xf numFmtId="0" fontId="6" fillId="6" borderId="11" xfId="5" applyFont="1" applyFill="1" applyBorder="1" applyProtection="1"/>
    <xf numFmtId="0" fontId="6" fillId="6" borderId="12" xfId="5" applyFont="1" applyFill="1" applyBorder="1" applyProtection="1"/>
    <xf numFmtId="0" fontId="6" fillId="6" borderId="13" xfId="5" applyFont="1" applyFill="1" applyBorder="1" applyProtection="1"/>
    <xf numFmtId="6" fontId="5" fillId="0" borderId="0" xfId="5" applyNumberFormat="1" applyFill="1" applyProtection="1"/>
    <xf numFmtId="6" fontId="5" fillId="0" borderId="0" xfId="5" applyNumberFormat="1" applyProtection="1"/>
    <xf numFmtId="0" fontId="5" fillId="0" borderId="11" xfId="5" applyBorder="1" applyAlignment="1" applyProtection="1">
      <alignment horizontal="left" indent="1"/>
    </xf>
    <xf numFmtId="0" fontId="5" fillId="0" borderId="10" xfId="5" applyBorder="1" applyProtection="1"/>
    <xf numFmtId="6" fontId="5" fillId="3" borderId="13" xfId="5" applyNumberFormat="1" applyFill="1" applyBorder="1" applyProtection="1"/>
    <xf numFmtId="6" fontId="5" fillId="3" borderId="1" xfId="5" applyNumberFormat="1" applyFill="1" applyBorder="1" applyProtection="1"/>
    <xf numFmtId="0" fontId="5" fillId="0" borderId="18" xfId="5" applyBorder="1" applyProtection="1"/>
    <xf numFmtId="0" fontId="5" fillId="0" borderId="11" xfId="5" applyFont="1" applyFill="1" applyBorder="1" applyAlignment="1" applyProtection="1">
      <alignment horizontal="left" indent="1"/>
    </xf>
    <xf numFmtId="0" fontId="5" fillId="0" borderId="13" xfId="5" applyBorder="1" applyProtection="1"/>
    <xf numFmtId="6" fontId="5" fillId="0" borderId="1" xfId="5" applyNumberFormat="1" applyFill="1" applyBorder="1" applyProtection="1"/>
    <xf numFmtId="0" fontId="5" fillId="0" borderId="11" xfId="5" applyFill="1" applyBorder="1" applyAlignment="1" applyProtection="1">
      <alignment horizontal="left" indent="1"/>
    </xf>
    <xf numFmtId="0" fontId="6" fillId="0" borderId="11" xfId="5" applyFont="1" applyBorder="1" applyProtection="1"/>
    <xf numFmtId="6" fontId="6" fillId="3" borderId="1" xfId="5" applyNumberFormat="1" applyFont="1" applyFill="1" applyBorder="1" applyProtection="1"/>
    <xf numFmtId="0" fontId="5" fillId="0" borderId="11" xfId="5" applyFont="1" applyBorder="1" applyAlignment="1" applyProtection="1">
      <alignment horizontal="left" indent="1"/>
    </xf>
    <xf numFmtId="0" fontId="6" fillId="6" borderId="0" xfId="0" applyFont="1" applyFill="1" applyProtection="1"/>
    <xf numFmtId="0" fontId="5" fillId="0" borderId="0" xfId="5" applyFont="1" applyProtection="1"/>
    <xf numFmtId="0" fontId="5" fillId="0" borderId="11" xfId="5" applyFont="1" applyFill="1" applyBorder="1" applyAlignment="1" applyProtection="1">
      <alignment horizontal="left" wrapText="1" indent="1"/>
    </xf>
    <xf numFmtId="0" fontId="5" fillId="0" borderId="11" xfId="5" applyFill="1" applyBorder="1" applyAlignment="1" applyProtection="1">
      <alignment horizontal="left" wrapText="1" indent="1"/>
    </xf>
    <xf numFmtId="0" fontId="5" fillId="0" borderId="14" xfId="5" applyFont="1" applyFill="1" applyBorder="1" applyAlignment="1" applyProtection="1">
      <alignment horizontal="left" indent="1"/>
    </xf>
    <xf numFmtId="0" fontId="5" fillId="0" borderId="0" xfId="5" applyBorder="1" applyProtection="1"/>
    <xf numFmtId="6" fontId="5" fillId="0" borderId="0" xfId="5" applyNumberFormat="1" applyFill="1" applyBorder="1" applyProtection="1"/>
    <xf numFmtId="6" fontId="5" fillId="3" borderId="0" xfId="5" applyNumberFormat="1" applyFill="1" applyBorder="1" applyProtection="1"/>
    <xf numFmtId="0" fontId="5" fillId="0" borderId="14" xfId="5" applyFont="1" applyFill="1" applyBorder="1" applyAlignment="1" applyProtection="1">
      <alignment horizontal="left" wrapText="1" indent="1"/>
    </xf>
    <xf numFmtId="0" fontId="5" fillId="0" borderId="12" xfId="5" applyFill="1" applyBorder="1" applyAlignment="1" applyProtection="1">
      <alignment horizontal="left" vertical="center" wrapText="1" indent="1"/>
    </xf>
    <xf numFmtId="0" fontId="5" fillId="0" borderId="13" xfId="5" applyFill="1" applyBorder="1" applyAlignment="1" applyProtection="1">
      <alignment horizontal="left" vertical="center" wrapText="1" indent="1"/>
    </xf>
    <xf numFmtId="6" fontId="5" fillId="3" borderId="1" xfId="5" applyNumberFormat="1" applyFill="1" applyBorder="1" applyAlignment="1" applyProtection="1">
      <alignment vertical="center"/>
    </xf>
    <xf numFmtId="0" fontId="5" fillId="0" borderId="11" xfId="5" applyFill="1" applyBorder="1" applyAlignment="1" applyProtection="1">
      <alignment horizontal="left" vertical="center" wrapText="1" indent="1"/>
    </xf>
    <xf numFmtId="0" fontId="5" fillId="0" borderId="12" xfId="5" applyFill="1" applyBorder="1" applyAlignment="1" applyProtection="1">
      <alignment horizontal="left" vertical="center" wrapText="1" indent="1"/>
    </xf>
    <xf numFmtId="0" fontId="5" fillId="0" borderId="13" xfId="5" applyFill="1" applyBorder="1" applyAlignment="1" applyProtection="1">
      <alignment horizontal="left" vertical="center" wrapText="1" indent="1"/>
    </xf>
    <xf numFmtId="0" fontId="5" fillId="0" borderId="11" xfId="5" applyFill="1" applyBorder="1" applyProtection="1"/>
    <xf numFmtId="2" fontId="6" fillId="0" borderId="11" xfId="5" applyNumberFormat="1" applyFont="1" applyBorder="1" applyProtection="1"/>
    <xf numFmtId="2" fontId="5" fillId="0" borderId="12" xfId="5" applyNumberFormat="1" applyBorder="1" applyProtection="1"/>
    <xf numFmtId="2" fontId="5" fillId="0" borderId="13" xfId="5" applyNumberFormat="1" applyBorder="1" applyProtection="1"/>
    <xf numFmtId="2" fontId="6" fillId="3" borderId="1" xfId="5" applyNumberFormat="1" applyFont="1" applyFill="1" applyBorder="1" applyProtection="1"/>
    <xf numFmtId="2" fontId="5" fillId="0" borderId="0" xfId="5" applyNumberFormat="1" applyProtection="1"/>
    <xf numFmtId="0" fontId="6" fillId="6" borderId="10" xfId="5" applyFont="1" applyFill="1" applyBorder="1" applyProtection="1"/>
    <xf numFmtId="0" fontId="6" fillId="6" borderId="18" xfId="5" applyFont="1" applyFill="1" applyBorder="1" applyProtection="1"/>
    <xf numFmtId="9" fontId="0" fillId="3" borderId="1" xfId="6" applyFont="1" applyFill="1" applyBorder="1" applyProtection="1"/>
    <xf numFmtId="9" fontId="5" fillId="0" borderId="0" xfId="5" applyNumberFormat="1" applyProtection="1"/>
    <xf numFmtId="0" fontId="5" fillId="0" borderId="1" xfId="5" applyBorder="1" applyProtection="1">
      <protection locked="0"/>
    </xf>
    <xf numFmtId="0" fontId="5" fillId="0" borderId="1" xfId="5" applyBorder="1" applyAlignment="1" applyProtection="1">
      <alignment vertical="center" wrapText="1"/>
      <protection locked="0"/>
    </xf>
    <xf numFmtId="0" fontId="0" fillId="10" borderId="1" xfId="0" applyFill="1" applyBorder="1" applyAlignment="1" applyProtection="1">
      <alignment horizontal="center"/>
    </xf>
    <xf numFmtId="164" fontId="0" fillId="0" borderId="0" xfId="0" applyNumberFormat="1" applyBorder="1" applyProtection="1"/>
    <xf numFmtId="6" fontId="0" fillId="0" borderId="0" xfId="0" applyNumberFormat="1" applyBorder="1" applyProtection="1"/>
    <xf numFmtId="0" fontId="2" fillId="0" borderId="0" xfId="0" applyFont="1" applyBorder="1" applyAlignment="1" applyProtection="1">
      <alignment wrapText="1"/>
    </xf>
    <xf numFmtId="38" fontId="0" fillId="3" borderId="1" xfId="0" applyNumberFormat="1" applyFill="1" applyBorder="1" applyAlignment="1" applyProtection="1">
      <alignment horizontal="center"/>
    </xf>
    <xf numFmtId="164" fontId="0" fillId="0" borderId="0" xfId="0" applyNumberFormat="1" applyProtection="1"/>
    <xf numFmtId="6" fontId="0" fillId="0" borderId="0" xfId="0" applyNumberFormat="1" applyProtection="1"/>
    <xf numFmtId="0" fontId="7" fillId="0" borderId="0" xfId="0" applyFont="1" applyProtection="1"/>
    <xf numFmtId="6" fontId="8" fillId="0" borderId="0" xfId="0" applyNumberFormat="1" applyFont="1" applyAlignment="1" applyProtection="1">
      <alignment horizontal="center"/>
    </xf>
    <xf numFmtId="0" fontId="6" fillId="6" borderId="11" xfId="0" applyFont="1" applyFill="1" applyBorder="1" applyProtection="1"/>
    <xf numFmtId="0" fontId="5" fillId="6" borderId="12" xfId="0" applyFont="1" applyFill="1" applyBorder="1" applyProtection="1"/>
    <xf numFmtId="164" fontId="0" fillId="6" borderId="13" xfId="0" applyNumberFormat="1" applyFill="1" applyBorder="1" applyProtection="1"/>
    <xf numFmtId="0" fontId="5" fillId="0" borderId="11" xfId="0" applyFont="1" applyBorder="1" applyAlignment="1" applyProtection="1">
      <alignment horizontal="left" indent="1"/>
    </xf>
    <xf numFmtId="0" fontId="5" fillId="0" borderId="12" xfId="0" applyFont="1" applyBorder="1" applyProtection="1"/>
    <xf numFmtId="164" fontId="0" fillId="0" borderId="13" xfId="0" applyNumberFormat="1" applyBorder="1" applyProtection="1"/>
    <xf numFmtId="6" fontId="0" fillId="3" borderId="1" xfId="0" applyNumberFormat="1" applyFill="1" applyBorder="1" applyProtection="1"/>
    <xf numFmtId="0" fontId="0" fillId="0" borderId="0" xfId="0" applyFill="1" applyProtection="1"/>
    <xf numFmtId="0" fontId="5" fillId="4" borderId="12" xfId="0" applyFont="1" applyFill="1" applyBorder="1" applyProtection="1"/>
    <xf numFmtId="0" fontId="5" fillId="4" borderId="17" xfId="0" applyFont="1" applyFill="1" applyBorder="1" applyProtection="1"/>
    <xf numFmtId="0" fontId="3" fillId="7" borderId="11" xfId="0" applyFont="1" applyFill="1" applyBorder="1" applyProtection="1"/>
    <xf numFmtId="0" fontId="6" fillId="7" borderId="12" xfId="0" applyFont="1" applyFill="1" applyBorder="1" applyProtection="1"/>
    <xf numFmtId="164" fontId="3" fillId="7" borderId="13" xfId="0" applyNumberFormat="1" applyFont="1" applyFill="1" applyBorder="1" applyProtection="1"/>
    <xf numFmtId="6" fontId="6" fillId="3" borderId="1" xfId="0" applyNumberFormat="1" applyFont="1" applyFill="1" applyBorder="1" applyProtection="1"/>
    <xf numFmtId="0" fontId="6" fillId="0" borderId="0" xfId="0" applyFont="1" applyProtection="1"/>
    <xf numFmtId="0" fontId="9" fillId="0" borderId="0" xfId="0" applyFont="1" applyFill="1" applyBorder="1" applyProtection="1"/>
    <xf numFmtId="0" fontId="3" fillId="0" borderId="0" xfId="0" applyFont="1" applyFill="1" applyBorder="1" applyProtection="1"/>
    <xf numFmtId="164" fontId="3" fillId="0" borderId="0" xfId="0" applyNumberFormat="1" applyFont="1" applyFill="1" applyBorder="1" applyProtection="1"/>
    <xf numFmtId="6" fontId="6" fillId="0" borderId="0" xfId="0" applyNumberFormat="1" applyFont="1" applyFill="1" applyBorder="1" applyProtection="1"/>
    <xf numFmtId="0" fontId="0" fillId="6" borderId="12" xfId="0" applyFill="1" applyBorder="1" applyProtection="1"/>
    <xf numFmtId="0" fontId="0" fillId="0" borderId="12" xfId="0" applyBorder="1" applyProtection="1"/>
    <xf numFmtId="0" fontId="5" fillId="0" borderId="12" xfId="0" applyFont="1" applyFill="1" applyBorder="1" applyProtection="1"/>
    <xf numFmtId="0" fontId="3" fillId="7" borderId="12" xfId="0" applyFont="1" applyFill="1" applyBorder="1" applyProtection="1"/>
    <xf numFmtId="0" fontId="3" fillId="2" borderId="0" xfId="0" applyFont="1" applyFill="1" applyBorder="1" applyProtection="1"/>
    <xf numFmtId="164" fontId="4" fillId="2" borderId="0" xfId="0" applyNumberFormat="1" applyFont="1" applyFill="1" applyProtection="1"/>
    <xf numFmtId="0" fontId="8" fillId="0" borderId="0" xfId="0" applyFont="1" applyProtection="1"/>
    <xf numFmtId="0" fontId="0" fillId="0" borderId="0" xfId="0" applyAlignment="1" applyProtection="1">
      <alignment horizontal="left" indent="1"/>
    </xf>
    <xf numFmtId="164" fontId="0" fillId="3" borderId="1" xfId="0" applyNumberFormat="1" applyFill="1" applyBorder="1" applyProtection="1"/>
    <xf numFmtId="0" fontId="0" fillId="0" borderId="12" xfId="0" applyBorder="1" applyAlignment="1" applyProtection="1">
      <alignment horizontal="left" indent="1"/>
    </xf>
    <xf numFmtId="0" fontId="0" fillId="0" borderId="0" xfId="0" applyFill="1" applyBorder="1" applyAlignment="1" applyProtection="1">
      <alignment horizontal="left" indent="1"/>
    </xf>
    <xf numFmtId="0" fontId="0" fillId="0" borderId="11" xfId="0" applyBorder="1" applyAlignment="1" applyProtection="1">
      <alignment horizontal="left" indent="1"/>
    </xf>
    <xf numFmtId="0" fontId="6" fillId="0" borderId="11" xfId="0" applyFont="1" applyBorder="1" applyProtection="1"/>
    <xf numFmtId="0" fontId="6" fillId="0" borderId="12" xfId="0" applyFont="1" applyBorder="1" applyProtection="1"/>
    <xf numFmtId="164" fontId="6" fillId="0" borderId="13" xfId="0" applyNumberFormat="1" applyFont="1" applyBorder="1" applyProtection="1"/>
    <xf numFmtId="0" fontId="6" fillId="6" borderId="12" xfId="0" applyFont="1" applyFill="1" applyBorder="1" applyProtection="1"/>
    <xf numFmtId="0" fontId="0" fillId="0" borderId="11" xfId="0" applyFill="1" applyBorder="1" applyAlignment="1" applyProtection="1">
      <alignment horizontal="left" indent="1"/>
    </xf>
    <xf numFmtId="6" fontId="0" fillId="0" borderId="12" xfId="0" applyNumberFormat="1" applyFill="1" applyBorder="1" applyProtection="1"/>
    <xf numFmtId="0" fontId="5" fillId="0" borderId="11" xfId="0" applyFont="1" applyFill="1" applyBorder="1" applyAlignment="1" applyProtection="1">
      <alignment horizontal="left" indent="1"/>
    </xf>
    <xf numFmtId="164" fontId="0" fillId="0" borderId="13" xfId="0" applyNumberFormat="1" applyFill="1" applyBorder="1" applyProtection="1"/>
    <xf numFmtId="0" fontId="0" fillId="0" borderId="11" xfId="0" applyBorder="1" applyAlignment="1" applyProtection="1">
      <alignment horizontal="left" wrapText="1" indent="1"/>
    </xf>
    <xf numFmtId="164" fontId="6" fillId="0" borderId="0" xfId="0" applyNumberFormat="1" applyFont="1" applyBorder="1" applyProtection="1"/>
    <xf numFmtId="164" fontId="6" fillId="6" borderId="13" xfId="0" applyNumberFormat="1" applyFont="1" applyFill="1" applyBorder="1" applyProtection="1"/>
    <xf numFmtId="0" fontId="5" fillId="0" borderId="17" xfId="0" applyFont="1" applyFill="1" applyBorder="1" applyAlignment="1" applyProtection="1">
      <alignment horizontal="left" indent="1"/>
    </xf>
    <xf numFmtId="0" fontId="6" fillId="0" borderId="17" xfId="0" applyFont="1" applyBorder="1" applyProtection="1"/>
    <xf numFmtId="164" fontId="5" fillId="0" borderId="18" xfId="0" applyNumberFormat="1" applyFont="1" applyBorder="1" applyProtection="1"/>
    <xf numFmtId="0" fontId="5" fillId="0" borderId="12" xfId="0" applyFont="1" applyFill="1" applyBorder="1" applyAlignment="1" applyProtection="1">
      <alignment horizontal="left" indent="1"/>
    </xf>
    <xf numFmtId="164" fontId="6" fillId="0" borderId="18" xfId="0" applyNumberFormat="1" applyFont="1" applyBorder="1" applyProtection="1"/>
    <xf numFmtId="10" fontId="0" fillId="3" borderId="1" xfId="0" applyNumberFormat="1" applyFill="1" applyBorder="1" applyProtection="1"/>
    <xf numFmtId="9" fontId="0" fillId="3" borderId="1" xfId="0" applyNumberFormat="1" applyFill="1" applyBorder="1" applyAlignment="1" applyProtection="1">
      <alignment horizontal="center"/>
    </xf>
    <xf numFmtId="9" fontId="0" fillId="0" borderId="13" xfId="0" applyNumberFormat="1" applyFill="1" applyBorder="1" applyAlignment="1" applyProtection="1">
      <alignment horizontal="center"/>
    </xf>
    <xf numFmtId="0" fontId="6" fillId="0" borderId="11" xfId="0" applyFont="1" applyBorder="1" applyAlignment="1" applyProtection="1">
      <alignment horizontal="left" indent="1"/>
    </xf>
    <xf numFmtId="0" fontId="6" fillId="6" borderId="0" xfId="0" applyFont="1" applyFill="1" applyBorder="1" applyProtection="1"/>
    <xf numFmtId="0" fontId="5" fillId="6" borderId="0" xfId="0" applyFont="1" applyFill="1" applyBorder="1" applyProtection="1"/>
    <xf numFmtId="164" fontId="6" fillId="6" borderId="0" xfId="0" applyNumberFormat="1" applyFont="1" applyFill="1" applyBorder="1" applyProtection="1"/>
    <xf numFmtId="0" fontId="5" fillId="0" borderId="12" xfId="0" applyFont="1" applyBorder="1" applyAlignment="1" applyProtection="1">
      <alignment horizontal="left" indent="1"/>
    </xf>
    <xf numFmtId="0" fontId="3" fillId="2" borderId="8" xfId="0" applyFont="1" applyFill="1" applyBorder="1" applyProtection="1"/>
    <xf numFmtId="0" fontId="3" fillId="2" borderId="9" xfId="0" applyFont="1" applyFill="1" applyBorder="1" applyProtection="1"/>
    <xf numFmtId="164" fontId="3" fillId="2" borderId="10" xfId="0" applyNumberFormat="1" applyFont="1" applyFill="1" applyBorder="1" applyProtection="1"/>
    <xf numFmtId="6" fontId="6" fillId="3" borderId="22" xfId="0" applyNumberFormat="1" applyFont="1" applyFill="1" applyBorder="1" applyProtection="1"/>
  </cellXfs>
  <cellStyles count="10">
    <cellStyle name="Comma" xfId="8" builtinId="3"/>
    <cellStyle name="Currency" xfId="1" builtinId="4"/>
    <cellStyle name="Currency 2" xfId="4" xr:uid="{EA98DD53-1FDA-4E29-9D7F-6E04EFFA1F40}"/>
    <cellStyle name="Hyperlink" xfId="9" builtinId="8"/>
    <cellStyle name="Hyperlink 2" xfId="7" xr:uid="{BB5112F8-5D35-4258-AFC8-621B01D62337}"/>
    <cellStyle name="Normal" xfId="0" builtinId="0"/>
    <cellStyle name="Normal 2" xfId="2" xr:uid="{E132E07F-81CF-4AC3-8BB8-A106F2E8B339}"/>
    <cellStyle name="Normal 3" xfId="5" xr:uid="{6F3C4C3E-23DA-4D3B-B41C-31DD26A341EF}"/>
    <cellStyle name="Percent 2" xfId="3" xr:uid="{5969B4D5-62E7-4F96-ACD9-453D0B88FBD9}"/>
    <cellStyle name="Percent 4" xfId="6" xr:uid="{EFED72E6-D495-40EE-95A9-87444D66D92B}"/>
  </cellStyles>
  <dxfs count="5">
    <dxf>
      <border>
        <top style="thin">
          <color indexed="55"/>
        </top>
      </border>
    </dxf>
    <dxf>
      <font>
        <color auto="1"/>
      </font>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24994659260841701"/>
        </patternFill>
      </fill>
      <border>
        <left/>
        <right/>
        <top/>
        <bottom/>
      </border>
    </dxf>
    <dxf>
      <font>
        <b/>
        <i val="0"/>
        <color theme="0"/>
      </font>
      <fill>
        <patternFill>
          <bgColor theme="1"/>
        </patternFill>
      </fill>
    </dxf>
  </dxfs>
  <tableStyles count="0" defaultTableStyle="TableStyleMedium2" defaultPivotStyle="PivotStyleLight16"/>
  <colors>
    <mruColors>
      <color rgb="FFC5D9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E$15" lockText="1" noThreeD="1"/>
</file>

<file path=xl/ctrlProps/ctrlProp2.xml><?xml version="1.0" encoding="utf-8"?>
<formControlPr xmlns="http://schemas.microsoft.com/office/spreadsheetml/2009/9/main" objectType="CheckBox" checked="Checked" fmlaLink="$H$17" lockText="1" noThreeD="1"/>
</file>

<file path=xl/drawings/drawing1.xml><?xml version="1.0" encoding="utf-8"?>
<xdr:wsDr xmlns:xdr="http://schemas.openxmlformats.org/drawingml/2006/spreadsheetDrawing" xmlns:a="http://schemas.openxmlformats.org/drawingml/2006/main">
  <xdr:oneCellAnchor>
    <xdr:from>
      <xdr:col>3</xdr:col>
      <xdr:colOff>156210</xdr:colOff>
      <xdr:row>46</xdr:row>
      <xdr:rowOff>110490</xdr:rowOff>
    </xdr:from>
    <xdr:ext cx="184731" cy="27473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61310" y="7368540"/>
          <a:ext cx="184731"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403860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Actual 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160020</xdr:rowOff>
        </xdr:from>
        <xdr:to>
          <xdr:col>8</xdr:col>
          <xdr:colOff>0</xdr:colOff>
          <xdr:row>17</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Round 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hyperlink" Target="http://www.vertex42.com/Calculators/simple-interest-loa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479D-F10C-4AF9-8469-9F65932F097C}">
  <sheetPr>
    <tabColor theme="1"/>
  </sheetPr>
  <dimension ref="A2:J19"/>
  <sheetViews>
    <sheetView showGridLines="0" workbookViewId="0">
      <selection activeCell="M12" sqref="M12"/>
    </sheetView>
  </sheetViews>
  <sheetFormatPr defaultRowHeight="14.4" x14ac:dyDescent="0.3"/>
  <cols>
    <col min="1" max="1" width="17.109375" style="76" customWidth="1"/>
    <col min="2" max="2" width="3.6640625" style="76" customWidth="1"/>
    <col min="3" max="3" width="12.33203125" style="76" customWidth="1"/>
    <col min="4" max="9" width="15.6640625" style="76" customWidth="1"/>
    <col min="10" max="256" width="9.109375" style="76"/>
    <col min="257" max="257" width="17.109375" style="76" customWidth="1"/>
    <col min="258" max="258" width="3.6640625" style="76" customWidth="1"/>
    <col min="259" max="259" width="12.33203125" style="76" customWidth="1"/>
    <col min="260" max="265" width="15.6640625" style="76" customWidth="1"/>
    <col min="266" max="512" width="9.109375" style="76"/>
    <col min="513" max="513" width="17.109375" style="76" customWidth="1"/>
    <col min="514" max="514" width="3.6640625" style="76" customWidth="1"/>
    <col min="515" max="515" width="12.33203125" style="76" customWidth="1"/>
    <col min="516" max="521" width="15.6640625" style="76" customWidth="1"/>
    <col min="522" max="768" width="9.109375" style="76"/>
    <col min="769" max="769" width="17.109375" style="76" customWidth="1"/>
    <col min="770" max="770" width="3.6640625" style="76" customWidth="1"/>
    <col min="771" max="771" width="12.33203125" style="76" customWidth="1"/>
    <col min="772" max="777" width="15.6640625" style="76" customWidth="1"/>
    <col min="778" max="1024" width="9.109375" style="76"/>
    <col min="1025" max="1025" width="17.109375" style="76" customWidth="1"/>
    <col min="1026" max="1026" width="3.6640625" style="76" customWidth="1"/>
    <col min="1027" max="1027" width="12.33203125" style="76" customWidth="1"/>
    <col min="1028" max="1033" width="15.6640625" style="76" customWidth="1"/>
    <col min="1034" max="1280" width="9.109375" style="76"/>
    <col min="1281" max="1281" width="17.109375" style="76" customWidth="1"/>
    <col min="1282" max="1282" width="3.6640625" style="76" customWidth="1"/>
    <col min="1283" max="1283" width="12.33203125" style="76" customWidth="1"/>
    <col min="1284" max="1289" width="15.6640625" style="76" customWidth="1"/>
    <col min="1290" max="1536" width="9.109375" style="76"/>
    <col min="1537" max="1537" width="17.109375" style="76" customWidth="1"/>
    <col min="1538" max="1538" width="3.6640625" style="76" customWidth="1"/>
    <col min="1539" max="1539" width="12.33203125" style="76" customWidth="1"/>
    <col min="1540" max="1545" width="15.6640625" style="76" customWidth="1"/>
    <col min="1546" max="1792" width="9.109375" style="76"/>
    <col min="1793" max="1793" width="17.109375" style="76" customWidth="1"/>
    <col min="1794" max="1794" width="3.6640625" style="76" customWidth="1"/>
    <col min="1795" max="1795" width="12.33203125" style="76" customWidth="1"/>
    <col min="1796" max="1801" width="15.6640625" style="76" customWidth="1"/>
    <col min="1802" max="2048" width="9.109375" style="76"/>
    <col min="2049" max="2049" width="17.109375" style="76" customWidth="1"/>
    <col min="2050" max="2050" width="3.6640625" style="76" customWidth="1"/>
    <col min="2051" max="2051" width="12.33203125" style="76" customWidth="1"/>
    <col min="2052" max="2057" width="15.6640625" style="76" customWidth="1"/>
    <col min="2058" max="2304" width="9.109375" style="76"/>
    <col min="2305" max="2305" width="17.109375" style="76" customWidth="1"/>
    <col min="2306" max="2306" width="3.6640625" style="76" customWidth="1"/>
    <col min="2307" max="2307" width="12.33203125" style="76" customWidth="1"/>
    <col min="2308" max="2313" width="15.6640625" style="76" customWidth="1"/>
    <col min="2314" max="2560" width="9.109375" style="76"/>
    <col min="2561" max="2561" width="17.109375" style="76" customWidth="1"/>
    <col min="2562" max="2562" width="3.6640625" style="76" customWidth="1"/>
    <col min="2563" max="2563" width="12.33203125" style="76" customWidth="1"/>
    <col min="2564" max="2569" width="15.6640625" style="76" customWidth="1"/>
    <col min="2570" max="2816" width="9.109375" style="76"/>
    <col min="2817" max="2817" width="17.109375" style="76" customWidth="1"/>
    <col min="2818" max="2818" width="3.6640625" style="76" customWidth="1"/>
    <col min="2819" max="2819" width="12.33203125" style="76" customWidth="1"/>
    <col min="2820" max="2825" width="15.6640625" style="76" customWidth="1"/>
    <col min="2826" max="3072" width="9.109375" style="76"/>
    <col min="3073" max="3073" width="17.109375" style="76" customWidth="1"/>
    <col min="3074" max="3074" width="3.6640625" style="76" customWidth="1"/>
    <col min="3075" max="3075" width="12.33203125" style="76" customWidth="1"/>
    <col min="3076" max="3081" width="15.6640625" style="76" customWidth="1"/>
    <col min="3082" max="3328" width="9.109375" style="76"/>
    <col min="3329" max="3329" width="17.109375" style="76" customWidth="1"/>
    <col min="3330" max="3330" width="3.6640625" style="76" customWidth="1"/>
    <col min="3331" max="3331" width="12.33203125" style="76" customWidth="1"/>
    <col min="3332" max="3337" width="15.6640625" style="76" customWidth="1"/>
    <col min="3338" max="3584" width="9.109375" style="76"/>
    <col min="3585" max="3585" width="17.109375" style="76" customWidth="1"/>
    <col min="3586" max="3586" width="3.6640625" style="76" customWidth="1"/>
    <col min="3587" max="3587" width="12.33203125" style="76" customWidth="1"/>
    <col min="3588" max="3593" width="15.6640625" style="76" customWidth="1"/>
    <col min="3594" max="3840" width="9.109375" style="76"/>
    <col min="3841" max="3841" width="17.109375" style="76" customWidth="1"/>
    <col min="3842" max="3842" width="3.6640625" style="76" customWidth="1"/>
    <col min="3843" max="3843" width="12.33203125" style="76" customWidth="1"/>
    <col min="3844" max="3849" width="15.6640625" style="76" customWidth="1"/>
    <col min="3850" max="4096" width="9.109375" style="76"/>
    <col min="4097" max="4097" width="17.109375" style="76" customWidth="1"/>
    <col min="4098" max="4098" width="3.6640625" style="76" customWidth="1"/>
    <col min="4099" max="4099" width="12.33203125" style="76" customWidth="1"/>
    <col min="4100" max="4105" width="15.6640625" style="76" customWidth="1"/>
    <col min="4106" max="4352" width="9.109375" style="76"/>
    <col min="4353" max="4353" width="17.109375" style="76" customWidth="1"/>
    <col min="4354" max="4354" width="3.6640625" style="76" customWidth="1"/>
    <col min="4355" max="4355" width="12.33203125" style="76" customWidth="1"/>
    <col min="4356" max="4361" width="15.6640625" style="76" customWidth="1"/>
    <col min="4362" max="4608" width="9.109375" style="76"/>
    <col min="4609" max="4609" width="17.109375" style="76" customWidth="1"/>
    <col min="4610" max="4610" width="3.6640625" style="76" customWidth="1"/>
    <col min="4611" max="4611" width="12.33203125" style="76" customWidth="1"/>
    <col min="4612" max="4617" width="15.6640625" style="76" customWidth="1"/>
    <col min="4618" max="4864" width="9.109375" style="76"/>
    <col min="4865" max="4865" width="17.109375" style="76" customWidth="1"/>
    <col min="4866" max="4866" width="3.6640625" style="76" customWidth="1"/>
    <col min="4867" max="4867" width="12.33203125" style="76" customWidth="1"/>
    <col min="4868" max="4873" width="15.6640625" style="76" customWidth="1"/>
    <col min="4874" max="5120" width="9.109375" style="76"/>
    <col min="5121" max="5121" width="17.109375" style="76" customWidth="1"/>
    <col min="5122" max="5122" width="3.6640625" style="76" customWidth="1"/>
    <col min="5123" max="5123" width="12.33203125" style="76" customWidth="1"/>
    <col min="5124" max="5129" width="15.6640625" style="76" customWidth="1"/>
    <col min="5130" max="5376" width="9.109375" style="76"/>
    <col min="5377" max="5377" width="17.109375" style="76" customWidth="1"/>
    <col min="5378" max="5378" width="3.6640625" style="76" customWidth="1"/>
    <col min="5379" max="5379" width="12.33203125" style="76" customWidth="1"/>
    <col min="5380" max="5385" width="15.6640625" style="76" customWidth="1"/>
    <col min="5386" max="5632" width="9.109375" style="76"/>
    <col min="5633" max="5633" width="17.109375" style="76" customWidth="1"/>
    <col min="5634" max="5634" width="3.6640625" style="76" customWidth="1"/>
    <col min="5635" max="5635" width="12.33203125" style="76" customWidth="1"/>
    <col min="5636" max="5641" width="15.6640625" style="76" customWidth="1"/>
    <col min="5642" max="5888" width="9.109375" style="76"/>
    <col min="5889" max="5889" width="17.109375" style="76" customWidth="1"/>
    <col min="5890" max="5890" width="3.6640625" style="76" customWidth="1"/>
    <col min="5891" max="5891" width="12.33203125" style="76" customWidth="1"/>
    <col min="5892" max="5897" width="15.6640625" style="76" customWidth="1"/>
    <col min="5898" max="6144" width="9.109375" style="76"/>
    <col min="6145" max="6145" width="17.109375" style="76" customWidth="1"/>
    <col min="6146" max="6146" width="3.6640625" style="76" customWidth="1"/>
    <col min="6147" max="6147" width="12.33203125" style="76" customWidth="1"/>
    <col min="6148" max="6153" width="15.6640625" style="76" customWidth="1"/>
    <col min="6154" max="6400" width="9.109375" style="76"/>
    <col min="6401" max="6401" width="17.109375" style="76" customWidth="1"/>
    <col min="6402" max="6402" width="3.6640625" style="76" customWidth="1"/>
    <col min="6403" max="6403" width="12.33203125" style="76" customWidth="1"/>
    <col min="6404" max="6409" width="15.6640625" style="76" customWidth="1"/>
    <col min="6410" max="6656" width="9.109375" style="76"/>
    <col min="6657" max="6657" width="17.109375" style="76" customWidth="1"/>
    <col min="6658" max="6658" width="3.6640625" style="76" customWidth="1"/>
    <col min="6659" max="6659" width="12.33203125" style="76" customWidth="1"/>
    <col min="6660" max="6665" width="15.6640625" style="76" customWidth="1"/>
    <col min="6666" max="6912" width="9.109375" style="76"/>
    <col min="6913" max="6913" width="17.109375" style="76" customWidth="1"/>
    <col min="6914" max="6914" width="3.6640625" style="76" customWidth="1"/>
    <col min="6915" max="6915" width="12.33203125" style="76" customWidth="1"/>
    <col min="6916" max="6921" width="15.6640625" style="76" customWidth="1"/>
    <col min="6922" max="7168" width="9.109375" style="76"/>
    <col min="7169" max="7169" width="17.109375" style="76" customWidth="1"/>
    <col min="7170" max="7170" width="3.6640625" style="76" customWidth="1"/>
    <col min="7171" max="7171" width="12.33203125" style="76" customWidth="1"/>
    <col min="7172" max="7177" width="15.6640625" style="76" customWidth="1"/>
    <col min="7178" max="7424" width="9.109375" style="76"/>
    <col min="7425" max="7425" width="17.109375" style="76" customWidth="1"/>
    <col min="7426" max="7426" width="3.6640625" style="76" customWidth="1"/>
    <col min="7427" max="7427" width="12.33203125" style="76" customWidth="1"/>
    <col min="7428" max="7433" width="15.6640625" style="76" customWidth="1"/>
    <col min="7434" max="7680" width="9.109375" style="76"/>
    <col min="7681" max="7681" width="17.109375" style="76" customWidth="1"/>
    <col min="7682" max="7682" width="3.6640625" style="76" customWidth="1"/>
    <col min="7683" max="7683" width="12.33203125" style="76" customWidth="1"/>
    <col min="7684" max="7689" width="15.6640625" style="76" customWidth="1"/>
    <col min="7690" max="7936" width="9.109375" style="76"/>
    <col min="7937" max="7937" width="17.109375" style="76" customWidth="1"/>
    <col min="7938" max="7938" width="3.6640625" style="76" customWidth="1"/>
    <col min="7939" max="7939" width="12.33203125" style="76" customWidth="1"/>
    <col min="7940" max="7945" width="15.6640625" style="76" customWidth="1"/>
    <col min="7946" max="8192" width="9.109375" style="76"/>
    <col min="8193" max="8193" width="17.109375" style="76" customWidth="1"/>
    <col min="8194" max="8194" width="3.6640625" style="76" customWidth="1"/>
    <col min="8195" max="8195" width="12.33203125" style="76" customWidth="1"/>
    <col min="8196" max="8201" width="15.6640625" style="76" customWidth="1"/>
    <col min="8202" max="8448" width="9.109375" style="76"/>
    <col min="8449" max="8449" width="17.109375" style="76" customWidth="1"/>
    <col min="8450" max="8450" width="3.6640625" style="76" customWidth="1"/>
    <col min="8451" max="8451" width="12.33203125" style="76" customWidth="1"/>
    <col min="8452" max="8457" width="15.6640625" style="76" customWidth="1"/>
    <col min="8458" max="8704" width="9.109375" style="76"/>
    <col min="8705" max="8705" width="17.109375" style="76" customWidth="1"/>
    <col min="8706" max="8706" width="3.6640625" style="76" customWidth="1"/>
    <col min="8707" max="8707" width="12.33203125" style="76" customWidth="1"/>
    <col min="8708" max="8713" width="15.6640625" style="76" customWidth="1"/>
    <col min="8714" max="8960" width="9.109375" style="76"/>
    <col min="8961" max="8961" width="17.109375" style="76" customWidth="1"/>
    <col min="8962" max="8962" width="3.6640625" style="76" customWidth="1"/>
    <col min="8963" max="8963" width="12.33203125" style="76" customWidth="1"/>
    <col min="8964" max="8969" width="15.6640625" style="76" customWidth="1"/>
    <col min="8970" max="9216" width="9.109375" style="76"/>
    <col min="9217" max="9217" width="17.109375" style="76" customWidth="1"/>
    <col min="9218" max="9218" width="3.6640625" style="76" customWidth="1"/>
    <col min="9219" max="9219" width="12.33203125" style="76" customWidth="1"/>
    <col min="9220" max="9225" width="15.6640625" style="76" customWidth="1"/>
    <col min="9226" max="9472" width="9.109375" style="76"/>
    <col min="9473" max="9473" width="17.109375" style="76" customWidth="1"/>
    <col min="9474" max="9474" width="3.6640625" style="76" customWidth="1"/>
    <col min="9475" max="9475" width="12.33203125" style="76" customWidth="1"/>
    <col min="9476" max="9481" width="15.6640625" style="76" customWidth="1"/>
    <col min="9482" max="9728" width="9.109375" style="76"/>
    <col min="9729" max="9729" width="17.109375" style="76" customWidth="1"/>
    <col min="9730" max="9730" width="3.6640625" style="76" customWidth="1"/>
    <col min="9731" max="9731" width="12.33203125" style="76" customWidth="1"/>
    <col min="9732" max="9737" width="15.6640625" style="76" customWidth="1"/>
    <col min="9738" max="9984" width="9.109375" style="76"/>
    <col min="9985" max="9985" width="17.109375" style="76" customWidth="1"/>
    <col min="9986" max="9986" width="3.6640625" style="76" customWidth="1"/>
    <col min="9987" max="9987" width="12.33203125" style="76" customWidth="1"/>
    <col min="9988" max="9993" width="15.6640625" style="76" customWidth="1"/>
    <col min="9994" max="10240" width="9.109375" style="76"/>
    <col min="10241" max="10241" width="17.109375" style="76" customWidth="1"/>
    <col min="10242" max="10242" width="3.6640625" style="76" customWidth="1"/>
    <col min="10243" max="10243" width="12.33203125" style="76" customWidth="1"/>
    <col min="10244" max="10249" width="15.6640625" style="76" customWidth="1"/>
    <col min="10250" max="10496" width="9.109375" style="76"/>
    <col min="10497" max="10497" width="17.109375" style="76" customWidth="1"/>
    <col min="10498" max="10498" width="3.6640625" style="76" customWidth="1"/>
    <col min="10499" max="10499" width="12.33203125" style="76" customWidth="1"/>
    <col min="10500" max="10505" width="15.6640625" style="76" customWidth="1"/>
    <col min="10506" max="10752" width="9.109375" style="76"/>
    <col min="10753" max="10753" width="17.109375" style="76" customWidth="1"/>
    <col min="10754" max="10754" width="3.6640625" style="76" customWidth="1"/>
    <col min="10755" max="10755" width="12.33203125" style="76" customWidth="1"/>
    <col min="10756" max="10761" width="15.6640625" style="76" customWidth="1"/>
    <col min="10762" max="11008" width="9.109375" style="76"/>
    <col min="11009" max="11009" width="17.109375" style="76" customWidth="1"/>
    <col min="11010" max="11010" width="3.6640625" style="76" customWidth="1"/>
    <col min="11011" max="11011" width="12.33203125" style="76" customWidth="1"/>
    <col min="11012" max="11017" width="15.6640625" style="76" customWidth="1"/>
    <col min="11018" max="11264" width="9.109375" style="76"/>
    <col min="11265" max="11265" width="17.109375" style="76" customWidth="1"/>
    <col min="11266" max="11266" width="3.6640625" style="76" customWidth="1"/>
    <col min="11267" max="11267" width="12.33203125" style="76" customWidth="1"/>
    <col min="11268" max="11273" width="15.6640625" style="76" customWidth="1"/>
    <col min="11274" max="11520" width="9.109375" style="76"/>
    <col min="11521" max="11521" width="17.109375" style="76" customWidth="1"/>
    <col min="11522" max="11522" width="3.6640625" style="76" customWidth="1"/>
    <col min="11523" max="11523" width="12.33203125" style="76" customWidth="1"/>
    <col min="11524" max="11529" width="15.6640625" style="76" customWidth="1"/>
    <col min="11530" max="11776" width="9.109375" style="76"/>
    <col min="11777" max="11777" width="17.109375" style="76" customWidth="1"/>
    <col min="11778" max="11778" width="3.6640625" style="76" customWidth="1"/>
    <col min="11779" max="11779" width="12.33203125" style="76" customWidth="1"/>
    <col min="11780" max="11785" width="15.6640625" style="76" customWidth="1"/>
    <col min="11786" max="12032" width="9.109375" style="76"/>
    <col min="12033" max="12033" width="17.109375" style="76" customWidth="1"/>
    <col min="12034" max="12034" width="3.6640625" style="76" customWidth="1"/>
    <col min="12035" max="12035" width="12.33203125" style="76" customWidth="1"/>
    <col min="12036" max="12041" width="15.6640625" style="76" customWidth="1"/>
    <col min="12042" max="12288" width="9.109375" style="76"/>
    <col min="12289" max="12289" width="17.109375" style="76" customWidth="1"/>
    <col min="12290" max="12290" width="3.6640625" style="76" customWidth="1"/>
    <col min="12291" max="12291" width="12.33203125" style="76" customWidth="1"/>
    <col min="12292" max="12297" width="15.6640625" style="76" customWidth="1"/>
    <col min="12298" max="12544" width="9.109375" style="76"/>
    <col min="12545" max="12545" width="17.109375" style="76" customWidth="1"/>
    <col min="12546" max="12546" width="3.6640625" style="76" customWidth="1"/>
    <col min="12547" max="12547" width="12.33203125" style="76" customWidth="1"/>
    <col min="12548" max="12553" width="15.6640625" style="76" customWidth="1"/>
    <col min="12554" max="12800" width="9.109375" style="76"/>
    <col min="12801" max="12801" width="17.109375" style="76" customWidth="1"/>
    <col min="12802" max="12802" width="3.6640625" style="76" customWidth="1"/>
    <col min="12803" max="12803" width="12.33203125" style="76" customWidth="1"/>
    <col min="12804" max="12809" width="15.6640625" style="76" customWidth="1"/>
    <col min="12810" max="13056" width="9.109375" style="76"/>
    <col min="13057" max="13057" width="17.109375" style="76" customWidth="1"/>
    <col min="13058" max="13058" width="3.6640625" style="76" customWidth="1"/>
    <col min="13059" max="13059" width="12.33203125" style="76" customWidth="1"/>
    <col min="13060" max="13065" width="15.6640625" style="76" customWidth="1"/>
    <col min="13066" max="13312" width="9.109375" style="76"/>
    <col min="13313" max="13313" width="17.109375" style="76" customWidth="1"/>
    <col min="13314" max="13314" width="3.6640625" style="76" customWidth="1"/>
    <col min="13315" max="13315" width="12.33203125" style="76" customWidth="1"/>
    <col min="13316" max="13321" width="15.6640625" style="76" customWidth="1"/>
    <col min="13322" max="13568" width="9.109375" style="76"/>
    <col min="13569" max="13569" width="17.109375" style="76" customWidth="1"/>
    <col min="13570" max="13570" width="3.6640625" style="76" customWidth="1"/>
    <col min="13571" max="13571" width="12.33203125" style="76" customWidth="1"/>
    <col min="13572" max="13577" width="15.6640625" style="76" customWidth="1"/>
    <col min="13578" max="13824" width="9.109375" style="76"/>
    <col min="13825" max="13825" width="17.109375" style="76" customWidth="1"/>
    <col min="13826" max="13826" width="3.6640625" style="76" customWidth="1"/>
    <col min="13827" max="13827" width="12.33203125" style="76" customWidth="1"/>
    <col min="13828" max="13833" width="15.6640625" style="76" customWidth="1"/>
    <col min="13834" max="14080" width="9.109375" style="76"/>
    <col min="14081" max="14081" width="17.109375" style="76" customWidth="1"/>
    <col min="14082" max="14082" width="3.6640625" style="76" customWidth="1"/>
    <col min="14083" max="14083" width="12.33203125" style="76" customWidth="1"/>
    <col min="14084" max="14089" width="15.6640625" style="76" customWidth="1"/>
    <col min="14090" max="14336" width="9.109375" style="76"/>
    <col min="14337" max="14337" width="17.109375" style="76" customWidth="1"/>
    <col min="14338" max="14338" width="3.6640625" style="76" customWidth="1"/>
    <col min="14339" max="14339" width="12.33203125" style="76" customWidth="1"/>
    <col min="14340" max="14345" width="15.6640625" style="76" customWidth="1"/>
    <col min="14346" max="14592" width="9.109375" style="76"/>
    <col min="14593" max="14593" width="17.109375" style="76" customWidth="1"/>
    <col min="14594" max="14594" width="3.6640625" style="76" customWidth="1"/>
    <col min="14595" max="14595" width="12.33203125" style="76" customWidth="1"/>
    <col min="14596" max="14601" width="15.6640625" style="76" customWidth="1"/>
    <col min="14602" max="14848" width="9.109375" style="76"/>
    <col min="14849" max="14849" width="17.109375" style="76" customWidth="1"/>
    <col min="14850" max="14850" width="3.6640625" style="76" customWidth="1"/>
    <col min="14851" max="14851" width="12.33203125" style="76" customWidth="1"/>
    <col min="14852" max="14857" width="15.6640625" style="76" customWidth="1"/>
    <col min="14858" max="15104" width="9.109375" style="76"/>
    <col min="15105" max="15105" width="17.109375" style="76" customWidth="1"/>
    <col min="15106" max="15106" width="3.6640625" style="76" customWidth="1"/>
    <col min="15107" max="15107" width="12.33203125" style="76" customWidth="1"/>
    <col min="15108" max="15113" width="15.6640625" style="76" customWidth="1"/>
    <col min="15114" max="15360" width="9.109375" style="76"/>
    <col min="15361" max="15361" width="17.109375" style="76" customWidth="1"/>
    <col min="15362" max="15362" width="3.6640625" style="76" customWidth="1"/>
    <col min="15363" max="15363" width="12.33203125" style="76" customWidth="1"/>
    <col min="15364" max="15369" width="15.6640625" style="76" customWidth="1"/>
    <col min="15370" max="15616" width="9.109375" style="76"/>
    <col min="15617" max="15617" width="17.109375" style="76" customWidth="1"/>
    <col min="15618" max="15618" width="3.6640625" style="76" customWidth="1"/>
    <col min="15619" max="15619" width="12.33203125" style="76" customWidth="1"/>
    <col min="15620" max="15625" width="15.6640625" style="76" customWidth="1"/>
    <col min="15626" max="15872" width="9.109375" style="76"/>
    <col min="15873" max="15873" width="17.109375" style="76" customWidth="1"/>
    <col min="15874" max="15874" width="3.6640625" style="76" customWidth="1"/>
    <col min="15875" max="15875" width="12.33203125" style="76" customWidth="1"/>
    <col min="15876" max="15881" width="15.6640625" style="76" customWidth="1"/>
    <col min="15882" max="16128" width="9.109375" style="76"/>
    <col min="16129" max="16129" width="17.109375" style="76" customWidth="1"/>
    <col min="16130" max="16130" width="3.6640625" style="76" customWidth="1"/>
    <col min="16131" max="16131" width="12.33203125" style="76" customWidth="1"/>
    <col min="16132" max="16137" width="15.6640625" style="76" customWidth="1"/>
    <col min="16138" max="16384" width="9.109375" style="76"/>
  </cols>
  <sheetData>
    <row r="2" spans="1:10" ht="30" x14ac:dyDescent="0.5">
      <c r="A2" s="199" t="s">
        <v>0</v>
      </c>
      <c r="B2" s="199"/>
      <c r="C2" s="199"/>
      <c r="D2" s="199"/>
      <c r="E2" s="199"/>
      <c r="F2" s="199"/>
      <c r="G2" s="199"/>
      <c r="H2" s="199"/>
      <c r="I2" s="199"/>
      <c r="J2" s="75"/>
    </row>
    <row r="3" spans="1:10" ht="30" x14ac:dyDescent="0.5">
      <c r="A3" s="77"/>
      <c r="B3" s="77"/>
      <c r="C3" s="77"/>
      <c r="D3" s="77"/>
      <c r="E3" s="77"/>
      <c r="F3" s="77"/>
      <c r="G3" s="77"/>
      <c r="H3" s="77"/>
      <c r="I3" s="77"/>
      <c r="J3" s="75"/>
    </row>
    <row r="4" spans="1:10" x14ac:dyDescent="0.3">
      <c r="A4" s="78" t="s">
        <v>1</v>
      </c>
      <c r="B4" s="79"/>
      <c r="C4" s="79"/>
      <c r="D4" s="79"/>
      <c r="E4" s="79"/>
      <c r="F4" s="79"/>
      <c r="G4" s="79"/>
      <c r="H4" s="79"/>
      <c r="I4" s="79"/>
    </row>
    <row r="5" spans="1:10" x14ac:dyDescent="0.3">
      <c r="A5" s="76" t="s">
        <v>2</v>
      </c>
    </row>
    <row r="7" spans="1:10" x14ac:dyDescent="0.3">
      <c r="A7" s="80" t="s">
        <v>3</v>
      </c>
    </row>
    <row r="8" spans="1:10" x14ac:dyDescent="0.3">
      <c r="A8" s="80"/>
    </row>
    <row r="9" spans="1:10" x14ac:dyDescent="0.3">
      <c r="C9" s="81"/>
      <c r="D9" s="82" t="s">
        <v>4</v>
      </c>
    </row>
    <row r="10" spans="1:10" x14ac:dyDescent="0.3">
      <c r="C10" s="83"/>
      <c r="D10" s="84" t="s">
        <v>5</v>
      </c>
    </row>
    <row r="13" spans="1:10" x14ac:dyDescent="0.3">
      <c r="A13" s="78" t="s">
        <v>6</v>
      </c>
      <c r="B13" s="79"/>
      <c r="C13" s="79"/>
      <c r="D13" s="79"/>
      <c r="E13" s="79"/>
      <c r="F13" s="79"/>
      <c r="G13" s="79"/>
      <c r="H13" s="79"/>
      <c r="I13" s="79"/>
    </row>
    <row r="14" spans="1:10" x14ac:dyDescent="0.3">
      <c r="A14" s="76" t="s">
        <v>7</v>
      </c>
      <c r="C14" s="200">
        <v>44489</v>
      </c>
      <c r="D14" s="200"/>
      <c r="E14" s="200"/>
      <c r="F14" s="200"/>
      <c r="G14" s="200"/>
    </row>
    <row r="15" spans="1:10" x14ac:dyDescent="0.3">
      <c r="A15" s="76" t="s">
        <v>8</v>
      </c>
      <c r="C15" s="198" t="s">
        <v>9</v>
      </c>
      <c r="D15" s="198"/>
      <c r="E15" s="198"/>
      <c r="F15" s="198"/>
      <c r="G15" s="198"/>
    </row>
    <row r="16" spans="1:10" x14ac:dyDescent="0.3">
      <c r="A16" s="76" t="s">
        <v>10</v>
      </c>
      <c r="C16" s="198" t="s">
        <v>345</v>
      </c>
      <c r="D16" s="198"/>
      <c r="E16" s="198"/>
      <c r="F16" s="198"/>
      <c r="G16" s="198"/>
    </row>
    <row r="17" spans="1:7" x14ac:dyDescent="0.3">
      <c r="A17" s="76" t="s">
        <v>11</v>
      </c>
      <c r="C17" s="198" t="s">
        <v>12</v>
      </c>
      <c r="D17" s="198"/>
      <c r="E17" s="198"/>
      <c r="F17" s="198"/>
      <c r="G17" s="198"/>
    </row>
    <row r="18" spans="1:7" x14ac:dyDescent="0.3">
      <c r="C18" s="2"/>
      <c r="D18" s="2"/>
      <c r="E18" s="2"/>
      <c r="F18" s="2"/>
      <c r="G18" s="2"/>
    </row>
    <row r="19" spans="1:7" x14ac:dyDescent="0.3">
      <c r="A19" s="80" t="s">
        <v>13</v>
      </c>
      <c r="C19" s="198">
        <v>55</v>
      </c>
      <c r="D19" s="198"/>
      <c r="E19" s="198"/>
      <c r="F19" s="198"/>
      <c r="G19" s="198"/>
    </row>
  </sheetData>
  <sheetProtection password="C319" sheet="1" objects="1" scenarios="1"/>
  <mergeCells count="6">
    <mergeCell ref="C19:G19"/>
    <mergeCell ref="A2:I2"/>
    <mergeCell ref="C14:G14"/>
    <mergeCell ref="C15:G15"/>
    <mergeCell ref="C16:G16"/>
    <mergeCell ref="C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7494-7BF2-4298-8EF8-97E501264CA3}">
  <sheetPr>
    <tabColor theme="4" tint="0.79998168889431442"/>
  </sheetPr>
  <dimension ref="A1:N23"/>
  <sheetViews>
    <sheetView showGridLines="0" zoomScale="85" zoomScaleNormal="85" workbookViewId="0">
      <selection activeCell="H10" sqref="H10:H11"/>
    </sheetView>
  </sheetViews>
  <sheetFormatPr defaultRowHeight="14.4" x14ac:dyDescent="0.3"/>
  <cols>
    <col min="1" max="1" width="23.6640625" style="172" customWidth="1"/>
    <col min="2" max="7" width="9.109375" style="172"/>
    <col min="8" max="8" width="20.6640625" style="172" customWidth="1"/>
    <col min="9" max="255" width="9.109375" style="172"/>
    <col min="256" max="256" width="23.6640625" style="172" customWidth="1"/>
    <col min="257" max="262" width="9.109375" style="172"/>
    <col min="263" max="263" width="20.6640625" style="172" customWidth="1"/>
    <col min="264" max="264" width="18.109375" style="172" customWidth="1"/>
    <col min="265" max="511" width="9.109375" style="172"/>
    <col min="512" max="512" width="23.6640625" style="172" customWidth="1"/>
    <col min="513" max="518" width="9.109375" style="172"/>
    <col min="519" max="519" width="20.6640625" style="172" customWidth="1"/>
    <col min="520" max="520" width="18.109375" style="172" customWidth="1"/>
    <col min="521" max="767" width="9.109375" style="172"/>
    <col min="768" max="768" width="23.6640625" style="172" customWidth="1"/>
    <col min="769" max="774" width="9.109375" style="172"/>
    <col min="775" max="775" width="20.6640625" style="172" customWidth="1"/>
    <col min="776" max="776" width="18.109375" style="172" customWidth="1"/>
    <col min="777" max="1023" width="9.109375" style="172"/>
    <col min="1024" max="1024" width="23.6640625" style="172" customWidth="1"/>
    <col min="1025" max="1030" width="9.109375" style="172"/>
    <col min="1031" max="1031" width="20.6640625" style="172" customWidth="1"/>
    <col min="1032" max="1032" width="18.109375" style="172" customWidth="1"/>
    <col min="1033" max="1279" width="9.109375" style="172"/>
    <col min="1280" max="1280" width="23.6640625" style="172" customWidth="1"/>
    <col min="1281" max="1286" width="9.109375" style="172"/>
    <col min="1287" max="1287" width="20.6640625" style="172" customWidth="1"/>
    <col min="1288" max="1288" width="18.109375" style="172" customWidth="1"/>
    <col min="1289" max="1535" width="9.109375" style="172"/>
    <col min="1536" max="1536" width="23.6640625" style="172" customWidth="1"/>
    <col min="1537" max="1542" width="9.109375" style="172"/>
    <col min="1543" max="1543" width="20.6640625" style="172" customWidth="1"/>
    <col min="1544" max="1544" width="18.109375" style="172" customWidth="1"/>
    <col min="1545" max="1791" width="9.109375" style="172"/>
    <col min="1792" max="1792" width="23.6640625" style="172" customWidth="1"/>
    <col min="1793" max="1798" width="9.109375" style="172"/>
    <col min="1799" max="1799" width="20.6640625" style="172" customWidth="1"/>
    <col min="1800" max="1800" width="18.109375" style="172" customWidth="1"/>
    <col min="1801" max="2047" width="9.109375" style="172"/>
    <col min="2048" max="2048" width="23.6640625" style="172" customWidth="1"/>
    <col min="2049" max="2054" width="9.109375" style="172"/>
    <col min="2055" max="2055" width="20.6640625" style="172" customWidth="1"/>
    <col min="2056" max="2056" width="18.109375" style="172" customWidth="1"/>
    <col min="2057" max="2303" width="9.109375" style="172"/>
    <col min="2304" max="2304" width="23.6640625" style="172" customWidth="1"/>
    <col min="2305" max="2310" width="9.109375" style="172"/>
    <col min="2311" max="2311" width="20.6640625" style="172" customWidth="1"/>
    <col min="2312" max="2312" width="18.109375" style="172" customWidth="1"/>
    <col min="2313" max="2559" width="9.109375" style="172"/>
    <col min="2560" max="2560" width="23.6640625" style="172" customWidth="1"/>
    <col min="2561" max="2566" width="9.109375" style="172"/>
    <col min="2567" max="2567" width="20.6640625" style="172" customWidth="1"/>
    <col min="2568" max="2568" width="18.109375" style="172" customWidth="1"/>
    <col min="2569" max="2815" width="9.109375" style="172"/>
    <col min="2816" max="2816" width="23.6640625" style="172" customWidth="1"/>
    <col min="2817" max="2822" width="9.109375" style="172"/>
    <col min="2823" max="2823" width="20.6640625" style="172" customWidth="1"/>
    <col min="2824" max="2824" width="18.109375" style="172" customWidth="1"/>
    <col min="2825" max="3071" width="9.109375" style="172"/>
    <col min="3072" max="3072" width="23.6640625" style="172" customWidth="1"/>
    <col min="3073" max="3078" width="9.109375" style="172"/>
    <col min="3079" max="3079" width="20.6640625" style="172" customWidth="1"/>
    <col min="3080" max="3080" width="18.109375" style="172" customWidth="1"/>
    <col min="3081" max="3327" width="9.109375" style="172"/>
    <col min="3328" max="3328" width="23.6640625" style="172" customWidth="1"/>
    <col min="3329" max="3334" width="9.109375" style="172"/>
    <col min="3335" max="3335" width="20.6640625" style="172" customWidth="1"/>
    <col min="3336" max="3336" width="18.109375" style="172" customWidth="1"/>
    <col min="3337" max="3583" width="9.109375" style="172"/>
    <col min="3584" max="3584" width="23.6640625" style="172" customWidth="1"/>
    <col min="3585" max="3590" width="9.109375" style="172"/>
    <col min="3591" max="3591" width="20.6640625" style="172" customWidth="1"/>
    <col min="3592" max="3592" width="18.109375" style="172" customWidth="1"/>
    <col min="3593" max="3839" width="9.109375" style="172"/>
    <col min="3840" max="3840" width="23.6640625" style="172" customWidth="1"/>
    <col min="3841" max="3846" width="9.109375" style="172"/>
    <col min="3847" max="3847" width="20.6640625" style="172" customWidth="1"/>
    <col min="3848" max="3848" width="18.109375" style="172" customWidth="1"/>
    <col min="3849" max="4095" width="9.109375" style="172"/>
    <col min="4096" max="4096" width="23.6640625" style="172" customWidth="1"/>
    <col min="4097" max="4102" width="9.109375" style="172"/>
    <col min="4103" max="4103" width="20.6640625" style="172" customWidth="1"/>
    <col min="4104" max="4104" width="18.109375" style="172" customWidth="1"/>
    <col min="4105" max="4351" width="9.109375" style="172"/>
    <col min="4352" max="4352" width="23.6640625" style="172" customWidth="1"/>
    <col min="4353" max="4358" width="9.109375" style="172"/>
    <col min="4359" max="4359" width="20.6640625" style="172" customWidth="1"/>
    <col min="4360" max="4360" width="18.109375" style="172" customWidth="1"/>
    <col min="4361" max="4607" width="9.109375" style="172"/>
    <col min="4608" max="4608" width="23.6640625" style="172" customWidth="1"/>
    <col min="4609" max="4614" width="9.109375" style="172"/>
    <col min="4615" max="4615" width="20.6640625" style="172" customWidth="1"/>
    <col min="4616" max="4616" width="18.109375" style="172" customWidth="1"/>
    <col min="4617" max="4863" width="9.109375" style="172"/>
    <col min="4864" max="4864" width="23.6640625" style="172" customWidth="1"/>
    <col min="4865" max="4870" width="9.109375" style="172"/>
    <col min="4871" max="4871" width="20.6640625" style="172" customWidth="1"/>
    <col min="4872" max="4872" width="18.109375" style="172" customWidth="1"/>
    <col min="4873" max="5119" width="9.109375" style="172"/>
    <col min="5120" max="5120" width="23.6640625" style="172" customWidth="1"/>
    <col min="5121" max="5126" width="9.109375" style="172"/>
    <col min="5127" max="5127" width="20.6640625" style="172" customWidth="1"/>
    <col min="5128" max="5128" width="18.109375" style="172" customWidth="1"/>
    <col min="5129" max="5375" width="9.109375" style="172"/>
    <col min="5376" max="5376" width="23.6640625" style="172" customWidth="1"/>
    <col min="5377" max="5382" width="9.109375" style="172"/>
    <col min="5383" max="5383" width="20.6640625" style="172" customWidth="1"/>
    <col min="5384" max="5384" width="18.109375" style="172" customWidth="1"/>
    <col min="5385" max="5631" width="9.109375" style="172"/>
    <col min="5632" max="5632" width="23.6640625" style="172" customWidth="1"/>
    <col min="5633" max="5638" width="9.109375" style="172"/>
    <col min="5639" max="5639" width="20.6640625" style="172" customWidth="1"/>
    <col min="5640" max="5640" width="18.109375" style="172" customWidth="1"/>
    <col min="5641" max="5887" width="9.109375" style="172"/>
    <col min="5888" max="5888" width="23.6640625" style="172" customWidth="1"/>
    <col min="5889" max="5894" width="9.109375" style="172"/>
    <col min="5895" max="5895" width="20.6640625" style="172" customWidth="1"/>
    <col min="5896" max="5896" width="18.109375" style="172" customWidth="1"/>
    <col min="5897" max="6143" width="9.109375" style="172"/>
    <col min="6144" max="6144" width="23.6640625" style="172" customWidth="1"/>
    <col min="6145" max="6150" width="9.109375" style="172"/>
    <col min="6151" max="6151" width="20.6640625" style="172" customWidth="1"/>
    <col min="6152" max="6152" width="18.109375" style="172" customWidth="1"/>
    <col min="6153" max="6399" width="9.109375" style="172"/>
    <col min="6400" max="6400" width="23.6640625" style="172" customWidth="1"/>
    <col min="6401" max="6406" width="9.109375" style="172"/>
    <col min="6407" max="6407" width="20.6640625" style="172" customWidth="1"/>
    <col min="6408" max="6408" width="18.109375" style="172" customWidth="1"/>
    <col min="6409" max="6655" width="9.109375" style="172"/>
    <col min="6656" max="6656" width="23.6640625" style="172" customWidth="1"/>
    <col min="6657" max="6662" width="9.109375" style="172"/>
    <col min="6663" max="6663" width="20.6640625" style="172" customWidth="1"/>
    <col min="6664" max="6664" width="18.109375" style="172" customWidth="1"/>
    <col min="6665" max="6911" width="9.109375" style="172"/>
    <col min="6912" max="6912" width="23.6640625" style="172" customWidth="1"/>
    <col min="6913" max="6918" width="9.109375" style="172"/>
    <col min="6919" max="6919" width="20.6640625" style="172" customWidth="1"/>
    <col min="6920" max="6920" width="18.109375" style="172" customWidth="1"/>
    <col min="6921" max="7167" width="9.109375" style="172"/>
    <col min="7168" max="7168" width="23.6640625" style="172" customWidth="1"/>
    <col min="7169" max="7174" width="9.109375" style="172"/>
    <col min="7175" max="7175" width="20.6640625" style="172" customWidth="1"/>
    <col min="7176" max="7176" width="18.109375" style="172" customWidth="1"/>
    <col min="7177" max="7423" width="9.109375" style="172"/>
    <col min="7424" max="7424" width="23.6640625" style="172" customWidth="1"/>
    <col min="7425" max="7430" width="9.109375" style="172"/>
    <col min="7431" max="7431" width="20.6640625" style="172" customWidth="1"/>
    <col min="7432" max="7432" width="18.109375" style="172" customWidth="1"/>
    <col min="7433" max="7679" width="9.109375" style="172"/>
    <col min="7680" max="7680" width="23.6640625" style="172" customWidth="1"/>
    <col min="7681" max="7686" width="9.109375" style="172"/>
    <col min="7687" max="7687" width="20.6640625" style="172" customWidth="1"/>
    <col min="7688" max="7688" width="18.109375" style="172" customWidth="1"/>
    <col min="7689" max="7935" width="9.109375" style="172"/>
    <col min="7936" max="7936" width="23.6640625" style="172" customWidth="1"/>
    <col min="7937" max="7942" width="9.109375" style="172"/>
    <col min="7943" max="7943" width="20.6640625" style="172" customWidth="1"/>
    <col min="7944" max="7944" width="18.109375" style="172" customWidth="1"/>
    <col min="7945" max="8191" width="9.109375" style="172"/>
    <col min="8192" max="8192" width="23.6640625" style="172" customWidth="1"/>
    <col min="8193" max="8198" width="9.109375" style="172"/>
    <col min="8199" max="8199" width="20.6640625" style="172" customWidth="1"/>
    <col min="8200" max="8200" width="18.109375" style="172" customWidth="1"/>
    <col min="8201" max="8447" width="9.109375" style="172"/>
    <col min="8448" max="8448" width="23.6640625" style="172" customWidth="1"/>
    <col min="8449" max="8454" width="9.109375" style="172"/>
    <col min="8455" max="8455" width="20.6640625" style="172" customWidth="1"/>
    <col min="8456" max="8456" width="18.109375" style="172" customWidth="1"/>
    <col min="8457" max="8703" width="9.109375" style="172"/>
    <col min="8704" max="8704" width="23.6640625" style="172" customWidth="1"/>
    <col min="8705" max="8710" width="9.109375" style="172"/>
    <col min="8711" max="8711" width="20.6640625" style="172" customWidth="1"/>
    <col min="8712" max="8712" width="18.109375" style="172" customWidth="1"/>
    <col min="8713" max="8959" width="9.109375" style="172"/>
    <col min="8960" max="8960" width="23.6640625" style="172" customWidth="1"/>
    <col min="8961" max="8966" width="9.109375" style="172"/>
    <col min="8967" max="8967" width="20.6640625" style="172" customWidth="1"/>
    <col min="8968" max="8968" width="18.109375" style="172" customWidth="1"/>
    <col min="8969" max="9215" width="9.109375" style="172"/>
    <col min="9216" max="9216" width="23.6640625" style="172" customWidth="1"/>
    <col min="9217" max="9222" width="9.109375" style="172"/>
    <col min="9223" max="9223" width="20.6640625" style="172" customWidth="1"/>
    <col min="9224" max="9224" width="18.109375" style="172" customWidth="1"/>
    <col min="9225" max="9471" width="9.109375" style="172"/>
    <col min="9472" max="9472" width="23.6640625" style="172" customWidth="1"/>
    <col min="9473" max="9478" width="9.109375" style="172"/>
    <col min="9479" max="9479" width="20.6640625" style="172" customWidth="1"/>
    <col min="9480" max="9480" width="18.109375" style="172" customWidth="1"/>
    <col min="9481" max="9727" width="9.109375" style="172"/>
    <col min="9728" max="9728" width="23.6640625" style="172" customWidth="1"/>
    <col min="9729" max="9734" width="9.109375" style="172"/>
    <col min="9735" max="9735" width="20.6640625" style="172" customWidth="1"/>
    <col min="9736" max="9736" width="18.109375" style="172" customWidth="1"/>
    <col min="9737" max="9983" width="9.109375" style="172"/>
    <col min="9984" max="9984" width="23.6640625" style="172" customWidth="1"/>
    <col min="9985" max="9990" width="9.109375" style="172"/>
    <col min="9991" max="9991" width="20.6640625" style="172" customWidth="1"/>
    <col min="9992" max="9992" width="18.109375" style="172" customWidth="1"/>
    <col min="9993" max="10239" width="9.109375" style="172"/>
    <col min="10240" max="10240" width="23.6640625" style="172" customWidth="1"/>
    <col min="10241" max="10246" width="9.109375" style="172"/>
    <col min="10247" max="10247" width="20.6640625" style="172" customWidth="1"/>
    <col min="10248" max="10248" width="18.109375" style="172" customWidth="1"/>
    <col min="10249" max="10495" width="9.109375" style="172"/>
    <col min="10496" max="10496" width="23.6640625" style="172" customWidth="1"/>
    <col min="10497" max="10502" width="9.109375" style="172"/>
    <col min="10503" max="10503" width="20.6640625" style="172" customWidth="1"/>
    <col min="10504" max="10504" width="18.109375" style="172" customWidth="1"/>
    <col min="10505" max="10751" width="9.109375" style="172"/>
    <col min="10752" max="10752" width="23.6640625" style="172" customWidth="1"/>
    <col min="10753" max="10758" width="9.109375" style="172"/>
    <col min="10759" max="10759" width="20.6640625" style="172" customWidth="1"/>
    <col min="10760" max="10760" width="18.109375" style="172" customWidth="1"/>
    <col min="10761" max="11007" width="9.109375" style="172"/>
    <col min="11008" max="11008" width="23.6640625" style="172" customWidth="1"/>
    <col min="11009" max="11014" width="9.109375" style="172"/>
    <col min="11015" max="11015" width="20.6640625" style="172" customWidth="1"/>
    <col min="11016" max="11016" width="18.109375" style="172" customWidth="1"/>
    <col min="11017" max="11263" width="9.109375" style="172"/>
    <col min="11264" max="11264" width="23.6640625" style="172" customWidth="1"/>
    <col min="11265" max="11270" width="9.109375" style="172"/>
    <col min="11271" max="11271" width="20.6640625" style="172" customWidth="1"/>
    <col min="11272" max="11272" width="18.109375" style="172" customWidth="1"/>
    <col min="11273" max="11519" width="9.109375" style="172"/>
    <col min="11520" max="11520" width="23.6640625" style="172" customWidth="1"/>
    <col min="11521" max="11526" width="9.109375" style="172"/>
    <col min="11527" max="11527" width="20.6640625" style="172" customWidth="1"/>
    <col min="11528" max="11528" width="18.109375" style="172" customWidth="1"/>
    <col min="11529" max="11775" width="9.109375" style="172"/>
    <col min="11776" max="11776" width="23.6640625" style="172" customWidth="1"/>
    <col min="11777" max="11782" width="9.109375" style="172"/>
    <col min="11783" max="11783" width="20.6640625" style="172" customWidth="1"/>
    <col min="11784" max="11784" width="18.109375" style="172" customWidth="1"/>
    <col min="11785" max="12031" width="9.109375" style="172"/>
    <col min="12032" max="12032" width="23.6640625" style="172" customWidth="1"/>
    <col min="12033" max="12038" width="9.109375" style="172"/>
    <col min="12039" max="12039" width="20.6640625" style="172" customWidth="1"/>
    <col min="12040" max="12040" width="18.109375" style="172" customWidth="1"/>
    <col min="12041" max="12287" width="9.109375" style="172"/>
    <col min="12288" max="12288" width="23.6640625" style="172" customWidth="1"/>
    <col min="12289" max="12294" width="9.109375" style="172"/>
    <col min="12295" max="12295" width="20.6640625" style="172" customWidth="1"/>
    <col min="12296" max="12296" width="18.109375" style="172" customWidth="1"/>
    <col min="12297" max="12543" width="9.109375" style="172"/>
    <col min="12544" max="12544" width="23.6640625" style="172" customWidth="1"/>
    <col min="12545" max="12550" width="9.109375" style="172"/>
    <col min="12551" max="12551" width="20.6640625" style="172" customWidth="1"/>
    <col min="12552" max="12552" width="18.109375" style="172" customWidth="1"/>
    <col min="12553" max="12799" width="9.109375" style="172"/>
    <col min="12800" max="12800" width="23.6640625" style="172" customWidth="1"/>
    <col min="12801" max="12806" width="9.109375" style="172"/>
    <col min="12807" max="12807" width="20.6640625" style="172" customWidth="1"/>
    <col min="12808" max="12808" width="18.109375" style="172" customWidth="1"/>
    <col min="12809" max="13055" width="9.109375" style="172"/>
    <col min="13056" max="13056" width="23.6640625" style="172" customWidth="1"/>
    <col min="13057" max="13062" width="9.109375" style="172"/>
    <col min="13063" max="13063" width="20.6640625" style="172" customWidth="1"/>
    <col min="13064" max="13064" width="18.109375" style="172" customWidth="1"/>
    <col min="13065" max="13311" width="9.109375" style="172"/>
    <col min="13312" max="13312" width="23.6640625" style="172" customWidth="1"/>
    <col min="13313" max="13318" width="9.109375" style="172"/>
    <col min="13319" max="13319" width="20.6640625" style="172" customWidth="1"/>
    <col min="13320" max="13320" width="18.109375" style="172" customWidth="1"/>
    <col min="13321" max="13567" width="9.109375" style="172"/>
    <col min="13568" max="13568" width="23.6640625" style="172" customWidth="1"/>
    <col min="13569" max="13574" width="9.109375" style="172"/>
    <col min="13575" max="13575" width="20.6640625" style="172" customWidth="1"/>
    <col min="13576" max="13576" width="18.109375" style="172" customWidth="1"/>
    <col min="13577" max="13823" width="9.109375" style="172"/>
    <col min="13824" max="13824" width="23.6640625" style="172" customWidth="1"/>
    <col min="13825" max="13830" width="9.109375" style="172"/>
    <col min="13831" max="13831" width="20.6640625" style="172" customWidth="1"/>
    <col min="13832" max="13832" width="18.109375" style="172" customWidth="1"/>
    <col min="13833" max="14079" width="9.109375" style="172"/>
    <col min="14080" max="14080" width="23.6640625" style="172" customWidth="1"/>
    <col min="14081" max="14086" width="9.109375" style="172"/>
    <col min="14087" max="14087" width="20.6640625" style="172" customWidth="1"/>
    <col min="14088" max="14088" width="18.109375" style="172" customWidth="1"/>
    <col min="14089" max="14335" width="9.109375" style="172"/>
    <col min="14336" max="14336" width="23.6640625" style="172" customWidth="1"/>
    <col min="14337" max="14342" width="9.109375" style="172"/>
    <col min="14343" max="14343" width="20.6640625" style="172" customWidth="1"/>
    <col min="14344" max="14344" width="18.109375" style="172" customWidth="1"/>
    <col min="14345" max="14591" width="9.109375" style="172"/>
    <col min="14592" max="14592" width="23.6640625" style="172" customWidth="1"/>
    <col min="14593" max="14598" width="9.109375" style="172"/>
    <col min="14599" max="14599" width="20.6640625" style="172" customWidth="1"/>
    <col min="14600" max="14600" width="18.109375" style="172" customWidth="1"/>
    <col min="14601" max="14847" width="9.109375" style="172"/>
    <col min="14848" max="14848" width="23.6640625" style="172" customWidth="1"/>
    <col min="14849" max="14854" width="9.109375" style="172"/>
    <col min="14855" max="14855" width="20.6640625" style="172" customWidth="1"/>
    <col min="14856" max="14856" width="18.109375" style="172" customWidth="1"/>
    <col min="14857" max="15103" width="9.109375" style="172"/>
    <col min="15104" max="15104" width="23.6640625" style="172" customWidth="1"/>
    <col min="15105" max="15110" width="9.109375" style="172"/>
    <col min="15111" max="15111" width="20.6640625" style="172" customWidth="1"/>
    <col min="15112" max="15112" width="18.109375" style="172" customWidth="1"/>
    <col min="15113" max="15359" width="9.109375" style="172"/>
    <col min="15360" max="15360" width="23.6640625" style="172" customWidth="1"/>
    <col min="15361" max="15366" width="9.109375" style="172"/>
    <col min="15367" max="15367" width="20.6640625" style="172" customWidth="1"/>
    <col min="15368" max="15368" width="18.109375" style="172" customWidth="1"/>
    <col min="15369" max="15615" width="9.109375" style="172"/>
    <col min="15616" max="15616" width="23.6640625" style="172" customWidth="1"/>
    <col min="15617" max="15622" width="9.109375" style="172"/>
    <col min="15623" max="15623" width="20.6640625" style="172" customWidth="1"/>
    <col min="15624" max="15624" width="18.109375" style="172" customWidth="1"/>
    <col min="15625" max="15871" width="9.109375" style="172"/>
    <col min="15872" max="15872" width="23.6640625" style="172" customWidth="1"/>
    <col min="15873" max="15878" width="9.109375" style="172"/>
    <col min="15879" max="15879" width="20.6640625" style="172" customWidth="1"/>
    <col min="15880" max="15880" width="18.109375" style="172" customWidth="1"/>
    <col min="15881" max="16127" width="9.109375" style="172"/>
    <col min="16128" max="16128" width="23.6640625" style="172" customWidth="1"/>
    <col min="16129" max="16134" width="9.109375" style="172"/>
    <col min="16135" max="16135" width="20.6640625" style="172" customWidth="1"/>
    <col min="16136" max="16136" width="18.109375" style="172" customWidth="1"/>
    <col min="16137" max="16383" width="9.109375" style="172"/>
    <col min="16384" max="16384" width="9.109375" style="172" customWidth="1"/>
  </cols>
  <sheetData>
    <row r="1" spans="1:14" ht="15" thickBot="1" x14ac:dyDescent="0.35"/>
    <row r="2" spans="1:14" x14ac:dyDescent="0.3">
      <c r="A2" s="182" t="s">
        <v>14</v>
      </c>
      <c r="B2" s="183" t="str">
        <f>Instructions!$C$15</f>
        <v>Project A</v>
      </c>
      <c r="C2" s="183"/>
      <c r="D2" s="183"/>
      <c r="E2" s="183"/>
      <c r="F2" s="183"/>
      <c r="G2" s="183"/>
      <c r="H2" s="184"/>
    </row>
    <row r="3" spans="1:14" ht="15" thickBot="1" x14ac:dyDescent="0.35">
      <c r="A3" s="185" t="s">
        <v>15</v>
      </c>
      <c r="B3" s="186" t="str">
        <f>Instructions!$C$17</f>
        <v>Apex Developers</v>
      </c>
      <c r="C3" s="186"/>
      <c r="D3" s="186"/>
      <c r="E3" s="186"/>
      <c r="F3" s="186"/>
      <c r="G3" s="186"/>
      <c r="H3" s="187"/>
    </row>
    <row r="4" spans="1:14" x14ac:dyDescent="0.3">
      <c r="A4" s="173"/>
    </row>
    <row r="5" spans="1:14" ht="30" customHeight="1" x14ac:dyDescent="0.5">
      <c r="A5" s="203" t="s">
        <v>16</v>
      </c>
      <c r="B5" s="203"/>
      <c r="C5" s="203"/>
      <c r="D5" s="203"/>
      <c r="E5" s="203"/>
      <c r="F5" s="203"/>
      <c r="G5" s="203"/>
      <c r="H5" s="203"/>
      <c r="I5" s="188"/>
      <c r="J5" s="188"/>
      <c r="K5" s="188"/>
      <c r="L5" s="188"/>
      <c r="M5" s="188"/>
      <c r="N5" s="188"/>
    </row>
    <row r="7" spans="1:14" x14ac:dyDescent="0.3">
      <c r="A7" s="189" t="s">
        <v>17</v>
      </c>
      <c r="B7" s="190"/>
      <c r="C7" s="190"/>
      <c r="D7" s="190"/>
      <c r="E7" s="190"/>
      <c r="F7" s="190"/>
      <c r="G7" s="190"/>
      <c r="H7" s="191" t="str">
        <f>IF(H15="No","Original Proposal","")</f>
        <v>Original Proposal</v>
      </c>
    </row>
    <row r="8" spans="1:14" x14ac:dyDescent="0.3">
      <c r="A8" s="204" t="s">
        <v>18</v>
      </c>
      <c r="B8" s="205"/>
      <c r="C8" s="205"/>
      <c r="D8" s="205"/>
      <c r="E8" s="205"/>
      <c r="F8" s="205"/>
      <c r="G8" s="206"/>
      <c r="H8" s="175">
        <f>Instructions!C19</f>
        <v>55</v>
      </c>
      <c r="K8" s="192"/>
    </row>
    <row r="9" spans="1:14" s="193" customFormat="1" x14ac:dyDescent="0.3">
      <c r="A9" s="207"/>
      <c r="B9" s="208"/>
      <c r="C9" s="208"/>
      <c r="D9" s="208"/>
      <c r="E9" s="208"/>
      <c r="F9" s="208"/>
      <c r="G9" s="208"/>
      <c r="H9" s="209"/>
      <c r="K9" s="194"/>
    </row>
    <row r="10" spans="1:14" x14ac:dyDescent="0.3">
      <c r="A10" s="210" t="s">
        <v>19</v>
      </c>
      <c r="B10" s="210"/>
      <c r="C10" s="210"/>
      <c r="D10" s="210"/>
      <c r="E10" s="210"/>
      <c r="F10" s="210"/>
      <c r="G10" s="210"/>
      <c r="H10" s="37">
        <v>4</v>
      </c>
    </row>
    <row r="11" spans="1:14" x14ac:dyDescent="0.3">
      <c r="A11" s="210" t="s">
        <v>20</v>
      </c>
      <c r="B11" s="210"/>
      <c r="C11" s="210"/>
      <c r="D11" s="210"/>
      <c r="E11" s="210"/>
      <c r="F11" s="210"/>
      <c r="G11" s="210"/>
      <c r="H11" s="37">
        <v>0</v>
      </c>
    </row>
    <row r="12" spans="1:14" hidden="1" x14ac:dyDescent="0.3">
      <c r="A12" s="210" t="s">
        <v>287</v>
      </c>
      <c r="B12" s="210"/>
      <c r="C12" s="210"/>
      <c r="D12" s="210"/>
      <c r="E12" s="210"/>
      <c r="F12" s="210"/>
      <c r="G12" s="210"/>
      <c r="H12" s="313">
        <v>0</v>
      </c>
      <c r="M12" s="173"/>
    </row>
    <row r="13" spans="1:14" x14ac:dyDescent="0.3">
      <c r="A13" s="204" t="s">
        <v>339</v>
      </c>
      <c r="B13" s="205"/>
      <c r="C13" s="205"/>
      <c r="D13" s="205"/>
      <c r="E13" s="205"/>
      <c r="F13" s="205"/>
      <c r="G13" s="205"/>
      <c r="H13" s="170">
        <f>SUM(H10:H12)</f>
        <v>4</v>
      </c>
      <c r="M13" s="173"/>
    </row>
    <row r="14" spans="1:14" x14ac:dyDescent="0.3">
      <c r="A14" s="211"/>
      <c r="B14" s="212"/>
      <c r="C14" s="212"/>
      <c r="D14" s="212"/>
      <c r="E14" s="212"/>
      <c r="F14" s="212"/>
      <c r="G14" s="212"/>
      <c r="H14" s="174"/>
      <c r="M14" s="173"/>
    </row>
    <row r="15" spans="1:14" x14ac:dyDescent="0.3">
      <c r="A15" s="210" t="s">
        <v>21</v>
      </c>
      <c r="B15" s="210"/>
      <c r="C15" s="210"/>
      <c r="D15" s="210"/>
      <c r="E15" s="210"/>
      <c r="F15" s="210"/>
      <c r="G15" s="204"/>
      <c r="H15" s="175" t="str">
        <f>IF(H8&lt;4,"NA - Not Enough Units",IF(OR(AND(H8&gt;=4,H8&lt;=40,SUM(H10:H12)&gt;=4),AND(H8&gt;40,SUM(H10:H12)&gt;=ROUNDUP(0.1*H8,0))),"Yes","No"))</f>
        <v>No</v>
      </c>
      <c r="I15" s="173"/>
      <c r="L15" s="173"/>
      <c r="M15" s="173"/>
      <c r="N15" s="173"/>
    </row>
    <row r="16" spans="1:14" x14ac:dyDescent="0.3">
      <c r="A16" s="213"/>
      <c r="B16" s="214"/>
      <c r="C16" s="214"/>
      <c r="D16" s="214"/>
      <c r="E16" s="214"/>
      <c r="F16" s="214"/>
      <c r="G16" s="214"/>
      <c r="H16" s="176"/>
      <c r="I16" s="173"/>
      <c r="M16" s="173"/>
    </row>
    <row r="17" spans="1:13" x14ac:dyDescent="0.3">
      <c r="A17" s="177"/>
      <c r="B17" s="177"/>
      <c r="C17" s="177"/>
      <c r="D17" s="177"/>
      <c r="E17" s="177"/>
      <c r="F17" s="177"/>
      <c r="G17" s="177"/>
      <c r="H17" s="178"/>
      <c r="M17" s="173"/>
    </row>
    <row r="18" spans="1:13" x14ac:dyDescent="0.3">
      <c r="A18" s="179"/>
      <c r="H18" s="178"/>
      <c r="M18" s="173"/>
    </row>
    <row r="19" spans="1:13" x14ac:dyDescent="0.3">
      <c r="A19" s="215" t="str">
        <f>IF(H15="No","Calculation (for use if original proposal does not meet requiremet)","")</f>
        <v>Calculation (for use if original proposal does not meet requiremet)</v>
      </c>
      <c r="B19" s="215"/>
      <c r="C19" s="215"/>
      <c r="D19" s="215"/>
      <c r="E19" s="215"/>
      <c r="F19" s="215"/>
      <c r="G19" s="215"/>
      <c r="H19" s="215"/>
      <c r="I19" s="173"/>
      <c r="M19" s="173"/>
    </row>
    <row r="20" spans="1:13" x14ac:dyDescent="0.3">
      <c r="A20" s="212"/>
      <c r="B20" s="212"/>
      <c r="C20" s="212"/>
      <c r="D20" s="212"/>
      <c r="E20" s="212"/>
      <c r="F20" s="212"/>
      <c r="G20" s="212"/>
      <c r="H20" s="180"/>
    </row>
    <row r="21" spans="1:13" ht="12.75" customHeight="1" x14ac:dyDescent="0.3">
      <c r="A21" s="216" t="str">
        <f>IF(H15="No","Based on your project size,","")</f>
        <v>Based on your project size,</v>
      </c>
      <c r="B21" s="216"/>
      <c r="C21" s="216"/>
      <c r="D21" s="216"/>
      <c r="E21" s="216"/>
      <c r="F21" s="216"/>
      <c r="G21" s="216"/>
      <c r="H21" s="216"/>
    </row>
    <row r="22" spans="1:13" x14ac:dyDescent="0.3">
      <c r="A22" s="202" t="str">
        <f>IF(AND(H8&gt;40,H13&lt;(ROUNDUP(0.1*H8,0))),CONCATENATE("Total Number of Affordable Units Must Be At Least ",ROUNDUP(0.1*H8,0)),"")</f>
        <v>Total Number of Affordable Units Must Be At Least 6</v>
      </c>
      <c r="B22" s="202"/>
      <c r="C22" s="202"/>
      <c r="D22" s="202"/>
      <c r="E22" s="202"/>
      <c r="F22" s="202"/>
      <c r="G22" s="202"/>
      <c r="H22" s="202"/>
      <c r="I22" s="181"/>
    </row>
    <row r="23" spans="1:13" x14ac:dyDescent="0.3">
      <c r="A23" s="201" t="str">
        <f>IF((H8&gt;4)*AND(H8&lt;=40,H13&lt;(4)),CONCATENATE(" At Least 4 Units Must Be Affordable "),"")</f>
        <v/>
      </c>
      <c r="B23" s="201"/>
      <c r="C23" s="201"/>
      <c r="D23" s="201"/>
      <c r="E23" s="201"/>
      <c r="F23" s="201"/>
      <c r="G23" s="201"/>
      <c r="H23" s="201"/>
      <c r="I23" s="181"/>
    </row>
  </sheetData>
  <sheetProtection algorithmName="SHA-512" hashValue="O+bMBTwkHdrYZmCVlKS2EtMTIljPpLCrXjRWjYE+WKLLFJ0WhpfpO3FOc6s2THHbv5yYxQN+8IWtPyg8V5f2PA==" saltValue="rtL/dYRAOe6elXSbgKuuag==" spinCount="100000" sheet="1" objects="1" scenarios="1"/>
  <mergeCells count="15">
    <mergeCell ref="A23:H23"/>
    <mergeCell ref="A22:H22"/>
    <mergeCell ref="A5:H5"/>
    <mergeCell ref="A8:G8"/>
    <mergeCell ref="A9:H9"/>
    <mergeCell ref="A10:G10"/>
    <mergeCell ref="A12:G12"/>
    <mergeCell ref="A14:G14"/>
    <mergeCell ref="A15:G15"/>
    <mergeCell ref="A16:G16"/>
    <mergeCell ref="A19:H19"/>
    <mergeCell ref="A20:G20"/>
    <mergeCell ref="A21:H21"/>
    <mergeCell ref="A11:G11"/>
    <mergeCell ref="A13:G13"/>
  </mergeCells>
  <conditionalFormatting sqref="A19:H19">
    <cfRule type="notContainsBlanks" dxfId="4" priority="18" stopIfTrue="1">
      <formula>LEN(TRIM(A19))&gt;0</formula>
    </cfRule>
  </conditionalFormatting>
  <conditionalFormatting sqref="A21:H21">
    <cfRule type="notContainsBlanks" dxfId="3" priority="20" stopIfTrue="1">
      <formula>LEN(TRIM(A21))&gt;0</formula>
    </cfRule>
  </conditionalFormatting>
  <conditionalFormatting sqref="A22:H23">
    <cfRule type="notContainsBlanks" dxfId="2" priority="19" stopIfTrue="1">
      <formula>LEN(TRIM(A22))&gt;0</formula>
    </cfRule>
  </conditionalFormatting>
  <conditionalFormatting sqref="H7:H8 H10:H13 H15">
    <cfRule type="expression" dxfId="1" priority="21" stopIfTrue="1">
      <formula>#REF!&lt;&gt;""</formula>
    </cfRule>
  </conditionalFormatting>
  <dataValidations disablePrompts="1" count="1">
    <dataValidation type="list" allowBlank="1" showInputMessage="1" showErrorMessage="1" sqref="H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H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H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H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H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H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H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H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H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H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H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H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H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H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H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xr:uid="{03A500AC-FDE6-41A4-925C-753FC083EB17}">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7524-FA5E-404F-9372-2E7F3E9AACD1}">
  <sheetPr>
    <tabColor theme="4" tint="0.79998168889431442"/>
  </sheetPr>
  <dimension ref="A1:P147"/>
  <sheetViews>
    <sheetView showGridLines="0" tabSelected="1" zoomScale="85" zoomScaleNormal="85" workbookViewId="0">
      <selection activeCell="O11" sqref="O11"/>
    </sheetView>
  </sheetViews>
  <sheetFormatPr defaultRowHeight="14.4" x14ac:dyDescent="0.3"/>
  <cols>
    <col min="1" max="1" width="28.6640625" style="240" customWidth="1"/>
    <col min="2" max="2" width="11.33203125" style="240" customWidth="1"/>
    <col min="3" max="3" width="10.5546875" style="240" customWidth="1"/>
    <col min="4" max="4" width="21.6640625" style="240" customWidth="1"/>
    <col min="5" max="5" width="8.88671875" style="240"/>
    <col min="6" max="6" width="17.88671875" style="314" bestFit="1" customWidth="1"/>
    <col min="7" max="7" width="20.33203125" style="315" customWidth="1"/>
    <col min="8" max="9" width="12.6640625" style="315" customWidth="1"/>
    <col min="10" max="256" width="8.88671875" style="240"/>
    <col min="257" max="257" width="20.109375" style="240" customWidth="1"/>
    <col min="258" max="258" width="11.33203125" style="240" customWidth="1"/>
    <col min="259" max="259" width="8.88671875" style="240"/>
    <col min="260" max="260" width="11.6640625" style="240" customWidth="1"/>
    <col min="261" max="261" width="8.88671875" style="240"/>
    <col min="262" max="262" width="12.33203125" style="240" bestFit="1" customWidth="1"/>
    <col min="263" max="265" width="12.6640625" style="240" customWidth="1"/>
    <col min="266" max="512" width="8.88671875" style="240"/>
    <col min="513" max="513" width="20.109375" style="240" customWidth="1"/>
    <col min="514" max="514" width="11.33203125" style="240" customWidth="1"/>
    <col min="515" max="515" width="8.88671875" style="240"/>
    <col min="516" max="516" width="11.6640625" style="240" customWidth="1"/>
    <col min="517" max="517" width="8.88671875" style="240"/>
    <col min="518" max="518" width="12.33203125" style="240" bestFit="1" customWidth="1"/>
    <col min="519" max="521" width="12.6640625" style="240" customWidth="1"/>
    <col min="522" max="768" width="8.88671875" style="240"/>
    <col min="769" max="769" width="20.109375" style="240" customWidth="1"/>
    <col min="770" max="770" width="11.33203125" style="240" customWidth="1"/>
    <col min="771" max="771" width="8.88671875" style="240"/>
    <col min="772" max="772" width="11.6640625" style="240" customWidth="1"/>
    <col min="773" max="773" width="8.88671875" style="240"/>
    <col min="774" max="774" width="12.33203125" style="240" bestFit="1" customWidth="1"/>
    <col min="775" max="777" width="12.6640625" style="240" customWidth="1"/>
    <col min="778" max="1024" width="8.88671875" style="240"/>
    <col min="1025" max="1025" width="20.109375" style="240" customWidth="1"/>
    <col min="1026" max="1026" width="11.33203125" style="240" customWidth="1"/>
    <col min="1027" max="1027" width="8.88671875" style="240"/>
    <col min="1028" max="1028" width="11.6640625" style="240" customWidth="1"/>
    <col min="1029" max="1029" width="8.88671875" style="240"/>
    <col min="1030" max="1030" width="12.33203125" style="240" bestFit="1" customWidth="1"/>
    <col min="1031" max="1033" width="12.6640625" style="240" customWidth="1"/>
    <col min="1034" max="1280" width="8.88671875" style="240"/>
    <col min="1281" max="1281" width="20.109375" style="240" customWidth="1"/>
    <col min="1282" max="1282" width="11.33203125" style="240" customWidth="1"/>
    <col min="1283" max="1283" width="8.88671875" style="240"/>
    <col min="1284" max="1284" width="11.6640625" style="240" customWidth="1"/>
    <col min="1285" max="1285" width="8.88671875" style="240"/>
    <col min="1286" max="1286" width="12.33203125" style="240" bestFit="1" customWidth="1"/>
    <col min="1287" max="1289" width="12.6640625" style="240" customWidth="1"/>
    <col min="1290" max="1536" width="8.88671875" style="240"/>
    <col min="1537" max="1537" width="20.109375" style="240" customWidth="1"/>
    <col min="1538" max="1538" width="11.33203125" style="240" customWidth="1"/>
    <col min="1539" max="1539" width="8.88671875" style="240"/>
    <col min="1540" max="1540" width="11.6640625" style="240" customWidth="1"/>
    <col min="1541" max="1541" width="8.88671875" style="240"/>
    <col min="1542" max="1542" width="12.33203125" style="240" bestFit="1" customWidth="1"/>
    <col min="1543" max="1545" width="12.6640625" style="240" customWidth="1"/>
    <col min="1546" max="1792" width="8.88671875" style="240"/>
    <col min="1793" max="1793" width="20.109375" style="240" customWidth="1"/>
    <col min="1794" max="1794" width="11.33203125" style="240" customWidth="1"/>
    <col min="1795" max="1795" width="8.88671875" style="240"/>
    <col min="1796" max="1796" width="11.6640625" style="240" customWidth="1"/>
    <col min="1797" max="1797" width="8.88671875" style="240"/>
    <col min="1798" max="1798" width="12.33203125" style="240" bestFit="1" customWidth="1"/>
    <col min="1799" max="1801" width="12.6640625" style="240" customWidth="1"/>
    <col min="1802" max="2048" width="8.88671875" style="240"/>
    <col min="2049" max="2049" width="20.109375" style="240" customWidth="1"/>
    <col min="2050" max="2050" width="11.33203125" style="240" customWidth="1"/>
    <col min="2051" max="2051" width="8.88671875" style="240"/>
    <col min="2052" max="2052" width="11.6640625" style="240" customWidth="1"/>
    <col min="2053" max="2053" width="8.88671875" style="240"/>
    <col min="2054" max="2054" width="12.33203125" style="240" bestFit="1" customWidth="1"/>
    <col min="2055" max="2057" width="12.6640625" style="240" customWidth="1"/>
    <col min="2058" max="2304" width="8.88671875" style="240"/>
    <col min="2305" max="2305" width="20.109375" style="240" customWidth="1"/>
    <col min="2306" max="2306" width="11.33203125" style="240" customWidth="1"/>
    <col min="2307" max="2307" width="8.88671875" style="240"/>
    <col min="2308" max="2308" width="11.6640625" style="240" customWidth="1"/>
    <col min="2309" max="2309" width="8.88671875" style="240"/>
    <col min="2310" max="2310" width="12.33203125" style="240" bestFit="1" customWidth="1"/>
    <col min="2311" max="2313" width="12.6640625" style="240" customWidth="1"/>
    <col min="2314" max="2560" width="8.88671875" style="240"/>
    <col min="2561" max="2561" width="20.109375" style="240" customWidth="1"/>
    <col min="2562" max="2562" width="11.33203125" style="240" customWidth="1"/>
    <col min="2563" max="2563" width="8.88671875" style="240"/>
    <col min="2564" max="2564" width="11.6640625" style="240" customWidth="1"/>
    <col min="2565" max="2565" width="8.88671875" style="240"/>
    <col min="2566" max="2566" width="12.33203125" style="240" bestFit="1" customWidth="1"/>
    <col min="2567" max="2569" width="12.6640625" style="240" customWidth="1"/>
    <col min="2570" max="2816" width="8.88671875" style="240"/>
    <col min="2817" max="2817" width="20.109375" style="240" customWidth="1"/>
    <col min="2818" max="2818" width="11.33203125" style="240" customWidth="1"/>
    <col min="2819" max="2819" width="8.88671875" style="240"/>
    <col min="2820" max="2820" width="11.6640625" style="240" customWidth="1"/>
    <col min="2821" max="2821" width="8.88671875" style="240"/>
    <col min="2822" max="2822" width="12.33203125" style="240" bestFit="1" customWidth="1"/>
    <col min="2823" max="2825" width="12.6640625" style="240" customWidth="1"/>
    <col min="2826" max="3072" width="8.88671875" style="240"/>
    <col min="3073" max="3073" width="20.109375" style="240" customWidth="1"/>
    <col min="3074" max="3074" width="11.33203125" style="240" customWidth="1"/>
    <col min="3075" max="3075" width="8.88671875" style="240"/>
    <col min="3076" max="3076" width="11.6640625" style="240" customWidth="1"/>
    <col min="3077" max="3077" width="8.88671875" style="240"/>
    <col min="3078" max="3078" width="12.33203125" style="240" bestFit="1" customWidth="1"/>
    <col min="3079" max="3081" width="12.6640625" style="240" customWidth="1"/>
    <col min="3082" max="3328" width="8.88671875" style="240"/>
    <col min="3329" max="3329" width="20.109375" style="240" customWidth="1"/>
    <col min="3330" max="3330" width="11.33203125" style="240" customWidth="1"/>
    <col min="3331" max="3331" width="8.88671875" style="240"/>
    <col min="3332" max="3332" width="11.6640625" style="240" customWidth="1"/>
    <col min="3333" max="3333" width="8.88671875" style="240"/>
    <col min="3334" max="3334" width="12.33203125" style="240" bestFit="1" customWidth="1"/>
    <col min="3335" max="3337" width="12.6640625" style="240" customWidth="1"/>
    <col min="3338" max="3584" width="8.88671875" style="240"/>
    <col min="3585" max="3585" width="20.109375" style="240" customWidth="1"/>
    <col min="3586" max="3586" width="11.33203125" style="240" customWidth="1"/>
    <col min="3587" max="3587" width="8.88671875" style="240"/>
    <col min="3588" max="3588" width="11.6640625" style="240" customWidth="1"/>
    <col min="3589" max="3589" width="8.88671875" style="240"/>
    <col min="3590" max="3590" width="12.33203125" style="240" bestFit="1" customWidth="1"/>
    <col min="3591" max="3593" width="12.6640625" style="240" customWidth="1"/>
    <col min="3594" max="3840" width="8.88671875" style="240"/>
    <col min="3841" max="3841" width="20.109375" style="240" customWidth="1"/>
    <col min="3842" max="3842" width="11.33203125" style="240" customWidth="1"/>
    <col min="3843" max="3843" width="8.88671875" style="240"/>
    <col min="3844" max="3844" width="11.6640625" style="240" customWidth="1"/>
    <col min="3845" max="3845" width="8.88671875" style="240"/>
    <col min="3846" max="3846" width="12.33203125" style="240" bestFit="1" customWidth="1"/>
    <col min="3847" max="3849" width="12.6640625" style="240" customWidth="1"/>
    <col min="3850" max="4096" width="8.88671875" style="240"/>
    <col min="4097" max="4097" width="20.109375" style="240" customWidth="1"/>
    <col min="4098" max="4098" width="11.33203125" style="240" customWidth="1"/>
    <col min="4099" max="4099" width="8.88671875" style="240"/>
    <col min="4100" max="4100" width="11.6640625" style="240" customWidth="1"/>
    <col min="4101" max="4101" width="8.88671875" style="240"/>
    <col min="4102" max="4102" width="12.33203125" style="240" bestFit="1" customWidth="1"/>
    <col min="4103" max="4105" width="12.6640625" style="240" customWidth="1"/>
    <col min="4106" max="4352" width="8.88671875" style="240"/>
    <col min="4353" max="4353" width="20.109375" style="240" customWidth="1"/>
    <col min="4354" max="4354" width="11.33203125" style="240" customWidth="1"/>
    <col min="4355" max="4355" width="8.88671875" style="240"/>
    <col min="4356" max="4356" width="11.6640625" style="240" customWidth="1"/>
    <col min="4357" max="4357" width="8.88671875" style="240"/>
    <col min="4358" max="4358" width="12.33203125" style="240" bestFit="1" customWidth="1"/>
    <col min="4359" max="4361" width="12.6640625" style="240" customWidth="1"/>
    <col min="4362" max="4608" width="8.88671875" style="240"/>
    <col min="4609" max="4609" width="20.109375" style="240" customWidth="1"/>
    <col min="4610" max="4610" width="11.33203125" style="240" customWidth="1"/>
    <col min="4611" max="4611" width="8.88671875" style="240"/>
    <col min="4612" max="4612" width="11.6640625" style="240" customWidth="1"/>
    <col min="4613" max="4613" width="8.88671875" style="240"/>
    <col min="4614" max="4614" width="12.33203125" style="240" bestFit="1" customWidth="1"/>
    <col min="4615" max="4617" width="12.6640625" style="240" customWidth="1"/>
    <col min="4618" max="4864" width="8.88671875" style="240"/>
    <col min="4865" max="4865" width="20.109375" style="240" customWidth="1"/>
    <col min="4866" max="4866" width="11.33203125" style="240" customWidth="1"/>
    <col min="4867" max="4867" width="8.88671875" style="240"/>
    <col min="4868" max="4868" width="11.6640625" style="240" customWidth="1"/>
    <col min="4869" max="4869" width="8.88671875" style="240"/>
    <col min="4870" max="4870" width="12.33203125" style="240" bestFit="1" customWidth="1"/>
    <col min="4871" max="4873" width="12.6640625" style="240" customWidth="1"/>
    <col min="4874" max="5120" width="8.88671875" style="240"/>
    <col min="5121" max="5121" width="20.109375" style="240" customWidth="1"/>
    <col min="5122" max="5122" width="11.33203125" style="240" customWidth="1"/>
    <col min="5123" max="5123" width="8.88671875" style="240"/>
    <col min="5124" max="5124" width="11.6640625" style="240" customWidth="1"/>
    <col min="5125" max="5125" width="8.88671875" style="240"/>
    <col min="5126" max="5126" width="12.33203125" style="240" bestFit="1" customWidth="1"/>
    <col min="5127" max="5129" width="12.6640625" style="240" customWidth="1"/>
    <col min="5130" max="5376" width="8.88671875" style="240"/>
    <col min="5377" max="5377" width="20.109375" style="240" customWidth="1"/>
    <col min="5378" max="5378" width="11.33203125" style="240" customWidth="1"/>
    <col min="5379" max="5379" width="8.88671875" style="240"/>
    <col min="5380" max="5380" width="11.6640625" style="240" customWidth="1"/>
    <col min="5381" max="5381" width="8.88671875" style="240"/>
    <col min="5382" max="5382" width="12.33203125" style="240" bestFit="1" customWidth="1"/>
    <col min="5383" max="5385" width="12.6640625" style="240" customWidth="1"/>
    <col min="5386" max="5632" width="8.88671875" style="240"/>
    <col min="5633" max="5633" width="20.109375" style="240" customWidth="1"/>
    <col min="5634" max="5634" width="11.33203125" style="240" customWidth="1"/>
    <col min="5635" max="5635" width="8.88671875" style="240"/>
    <col min="5636" max="5636" width="11.6640625" style="240" customWidth="1"/>
    <col min="5637" max="5637" width="8.88671875" style="240"/>
    <col min="5638" max="5638" width="12.33203125" style="240" bestFit="1" customWidth="1"/>
    <col min="5639" max="5641" width="12.6640625" style="240" customWidth="1"/>
    <col min="5642" max="5888" width="8.88671875" style="240"/>
    <col min="5889" max="5889" width="20.109375" style="240" customWidth="1"/>
    <col min="5890" max="5890" width="11.33203125" style="240" customWidth="1"/>
    <col min="5891" max="5891" width="8.88671875" style="240"/>
    <col min="5892" max="5892" width="11.6640625" style="240" customWidth="1"/>
    <col min="5893" max="5893" width="8.88671875" style="240"/>
    <col min="5894" max="5894" width="12.33203125" style="240" bestFit="1" customWidth="1"/>
    <col min="5895" max="5897" width="12.6640625" style="240" customWidth="1"/>
    <col min="5898" max="6144" width="8.88671875" style="240"/>
    <col min="6145" max="6145" width="20.109375" style="240" customWidth="1"/>
    <col min="6146" max="6146" width="11.33203125" style="240" customWidth="1"/>
    <col min="6147" max="6147" width="8.88671875" style="240"/>
    <col min="6148" max="6148" width="11.6640625" style="240" customWidth="1"/>
    <col min="6149" max="6149" width="8.88671875" style="240"/>
    <col min="6150" max="6150" width="12.33203125" style="240" bestFit="1" customWidth="1"/>
    <col min="6151" max="6153" width="12.6640625" style="240" customWidth="1"/>
    <col min="6154" max="6400" width="8.88671875" style="240"/>
    <col min="6401" max="6401" width="20.109375" style="240" customWidth="1"/>
    <col min="6402" max="6402" width="11.33203125" style="240" customWidth="1"/>
    <col min="6403" max="6403" width="8.88671875" style="240"/>
    <col min="6404" max="6404" width="11.6640625" style="240" customWidth="1"/>
    <col min="6405" max="6405" width="8.88671875" style="240"/>
    <col min="6406" max="6406" width="12.33203125" style="240" bestFit="1" customWidth="1"/>
    <col min="6407" max="6409" width="12.6640625" style="240" customWidth="1"/>
    <col min="6410" max="6656" width="8.88671875" style="240"/>
    <col min="6657" max="6657" width="20.109375" style="240" customWidth="1"/>
    <col min="6658" max="6658" width="11.33203125" style="240" customWidth="1"/>
    <col min="6659" max="6659" width="8.88671875" style="240"/>
    <col min="6660" max="6660" width="11.6640625" style="240" customWidth="1"/>
    <col min="6661" max="6661" width="8.88671875" style="240"/>
    <col min="6662" max="6662" width="12.33203125" style="240" bestFit="1" customWidth="1"/>
    <col min="6663" max="6665" width="12.6640625" style="240" customWidth="1"/>
    <col min="6666" max="6912" width="8.88671875" style="240"/>
    <col min="6913" max="6913" width="20.109375" style="240" customWidth="1"/>
    <col min="6914" max="6914" width="11.33203125" style="240" customWidth="1"/>
    <col min="6915" max="6915" width="8.88671875" style="240"/>
    <col min="6916" max="6916" width="11.6640625" style="240" customWidth="1"/>
    <col min="6917" max="6917" width="8.88671875" style="240"/>
    <col min="6918" max="6918" width="12.33203125" style="240" bestFit="1" customWidth="1"/>
    <col min="6919" max="6921" width="12.6640625" style="240" customWidth="1"/>
    <col min="6922" max="7168" width="8.88671875" style="240"/>
    <col min="7169" max="7169" width="20.109375" style="240" customWidth="1"/>
    <col min="7170" max="7170" width="11.33203125" style="240" customWidth="1"/>
    <col min="7171" max="7171" width="8.88671875" style="240"/>
    <col min="7172" max="7172" width="11.6640625" style="240" customWidth="1"/>
    <col min="7173" max="7173" width="8.88671875" style="240"/>
    <col min="7174" max="7174" width="12.33203125" style="240" bestFit="1" customWidth="1"/>
    <col min="7175" max="7177" width="12.6640625" style="240" customWidth="1"/>
    <col min="7178" max="7424" width="8.88671875" style="240"/>
    <col min="7425" max="7425" width="20.109375" style="240" customWidth="1"/>
    <col min="7426" max="7426" width="11.33203125" style="240" customWidth="1"/>
    <col min="7427" max="7427" width="8.88671875" style="240"/>
    <col min="7428" max="7428" width="11.6640625" style="240" customWidth="1"/>
    <col min="7429" max="7429" width="8.88671875" style="240"/>
    <col min="7430" max="7430" width="12.33203125" style="240" bestFit="1" customWidth="1"/>
    <col min="7431" max="7433" width="12.6640625" style="240" customWidth="1"/>
    <col min="7434" max="7680" width="8.88671875" style="240"/>
    <col min="7681" max="7681" width="20.109375" style="240" customWidth="1"/>
    <col min="7682" max="7682" width="11.33203125" style="240" customWidth="1"/>
    <col min="7683" max="7683" width="8.88671875" style="240"/>
    <col min="7684" max="7684" width="11.6640625" style="240" customWidth="1"/>
    <col min="7685" max="7685" width="8.88671875" style="240"/>
    <col min="7686" max="7686" width="12.33203125" style="240" bestFit="1" customWidth="1"/>
    <col min="7687" max="7689" width="12.6640625" style="240" customWidth="1"/>
    <col min="7690" max="7936" width="8.88671875" style="240"/>
    <col min="7937" max="7937" width="20.109375" style="240" customWidth="1"/>
    <col min="7938" max="7938" width="11.33203125" style="240" customWidth="1"/>
    <col min="7939" max="7939" width="8.88671875" style="240"/>
    <col min="7940" max="7940" width="11.6640625" style="240" customWidth="1"/>
    <col min="7941" max="7941" width="8.88671875" style="240"/>
    <col min="7942" max="7942" width="12.33203125" style="240" bestFit="1" customWidth="1"/>
    <col min="7943" max="7945" width="12.6640625" style="240" customWidth="1"/>
    <col min="7946" max="8192" width="8.88671875" style="240"/>
    <col min="8193" max="8193" width="20.109375" style="240" customWidth="1"/>
    <col min="8194" max="8194" width="11.33203125" style="240" customWidth="1"/>
    <col min="8195" max="8195" width="8.88671875" style="240"/>
    <col min="8196" max="8196" width="11.6640625" style="240" customWidth="1"/>
    <col min="8197" max="8197" width="8.88671875" style="240"/>
    <col min="8198" max="8198" width="12.33203125" style="240" bestFit="1" customWidth="1"/>
    <col min="8199" max="8201" width="12.6640625" style="240" customWidth="1"/>
    <col min="8202" max="8448" width="8.88671875" style="240"/>
    <col min="8449" max="8449" width="20.109375" style="240" customWidth="1"/>
    <col min="8450" max="8450" width="11.33203125" style="240" customWidth="1"/>
    <col min="8451" max="8451" width="8.88671875" style="240"/>
    <col min="8452" max="8452" width="11.6640625" style="240" customWidth="1"/>
    <col min="8453" max="8453" width="8.88671875" style="240"/>
    <col min="8454" max="8454" width="12.33203125" style="240" bestFit="1" customWidth="1"/>
    <col min="8455" max="8457" width="12.6640625" style="240" customWidth="1"/>
    <col min="8458" max="8704" width="8.88671875" style="240"/>
    <col min="8705" max="8705" width="20.109375" style="240" customWidth="1"/>
    <col min="8706" max="8706" width="11.33203125" style="240" customWidth="1"/>
    <col min="8707" max="8707" width="8.88671875" style="240"/>
    <col min="8708" max="8708" width="11.6640625" style="240" customWidth="1"/>
    <col min="8709" max="8709" width="8.88671875" style="240"/>
    <col min="8710" max="8710" width="12.33203125" style="240" bestFit="1" customWidth="1"/>
    <col min="8711" max="8713" width="12.6640625" style="240" customWidth="1"/>
    <col min="8714" max="8960" width="8.88671875" style="240"/>
    <col min="8961" max="8961" width="20.109375" style="240" customWidth="1"/>
    <col min="8962" max="8962" width="11.33203125" style="240" customWidth="1"/>
    <col min="8963" max="8963" width="8.88671875" style="240"/>
    <col min="8964" max="8964" width="11.6640625" style="240" customWidth="1"/>
    <col min="8965" max="8965" width="8.88671875" style="240"/>
    <col min="8966" max="8966" width="12.33203125" style="240" bestFit="1" customWidth="1"/>
    <col min="8967" max="8969" width="12.6640625" style="240" customWidth="1"/>
    <col min="8970" max="9216" width="8.88671875" style="240"/>
    <col min="9217" max="9217" width="20.109375" style="240" customWidth="1"/>
    <col min="9218" max="9218" width="11.33203125" style="240" customWidth="1"/>
    <col min="9219" max="9219" width="8.88671875" style="240"/>
    <col min="9220" max="9220" width="11.6640625" style="240" customWidth="1"/>
    <col min="9221" max="9221" width="8.88671875" style="240"/>
    <col min="9222" max="9222" width="12.33203125" style="240" bestFit="1" customWidth="1"/>
    <col min="9223" max="9225" width="12.6640625" style="240" customWidth="1"/>
    <col min="9226" max="9472" width="8.88671875" style="240"/>
    <col min="9473" max="9473" width="20.109375" style="240" customWidth="1"/>
    <col min="9474" max="9474" width="11.33203125" style="240" customWidth="1"/>
    <col min="9475" max="9475" width="8.88671875" style="240"/>
    <col min="9476" max="9476" width="11.6640625" style="240" customWidth="1"/>
    <col min="9477" max="9477" width="8.88671875" style="240"/>
    <col min="9478" max="9478" width="12.33203125" style="240" bestFit="1" customWidth="1"/>
    <col min="9479" max="9481" width="12.6640625" style="240" customWidth="1"/>
    <col min="9482" max="9728" width="8.88671875" style="240"/>
    <col min="9729" max="9729" width="20.109375" style="240" customWidth="1"/>
    <col min="9730" max="9730" width="11.33203125" style="240" customWidth="1"/>
    <col min="9731" max="9731" width="8.88671875" style="240"/>
    <col min="9732" max="9732" width="11.6640625" style="240" customWidth="1"/>
    <col min="9733" max="9733" width="8.88671875" style="240"/>
    <col min="9734" max="9734" width="12.33203125" style="240" bestFit="1" customWidth="1"/>
    <col min="9735" max="9737" width="12.6640625" style="240" customWidth="1"/>
    <col min="9738" max="9984" width="8.88671875" style="240"/>
    <col min="9985" max="9985" width="20.109375" style="240" customWidth="1"/>
    <col min="9986" max="9986" width="11.33203125" style="240" customWidth="1"/>
    <col min="9987" max="9987" width="8.88671875" style="240"/>
    <col min="9988" max="9988" width="11.6640625" style="240" customWidth="1"/>
    <col min="9989" max="9989" width="8.88671875" style="240"/>
    <col min="9990" max="9990" width="12.33203125" style="240" bestFit="1" customWidth="1"/>
    <col min="9991" max="9993" width="12.6640625" style="240" customWidth="1"/>
    <col min="9994" max="10240" width="8.88671875" style="240"/>
    <col min="10241" max="10241" width="20.109375" style="240" customWidth="1"/>
    <col min="10242" max="10242" width="11.33203125" style="240" customWidth="1"/>
    <col min="10243" max="10243" width="8.88671875" style="240"/>
    <col min="10244" max="10244" width="11.6640625" style="240" customWidth="1"/>
    <col min="10245" max="10245" width="8.88671875" style="240"/>
    <col min="10246" max="10246" width="12.33203125" style="240" bestFit="1" customWidth="1"/>
    <col min="10247" max="10249" width="12.6640625" style="240" customWidth="1"/>
    <col min="10250" max="10496" width="8.88671875" style="240"/>
    <col min="10497" max="10497" width="20.109375" style="240" customWidth="1"/>
    <col min="10498" max="10498" width="11.33203125" style="240" customWidth="1"/>
    <col min="10499" max="10499" width="8.88671875" style="240"/>
    <col min="10500" max="10500" width="11.6640625" style="240" customWidth="1"/>
    <col min="10501" max="10501" width="8.88671875" style="240"/>
    <col min="10502" max="10502" width="12.33203125" style="240" bestFit="1" customWidth="1"/>
    <col min="10503" max="10505" width="12.6640625" style="240" customWidth="1"/>
    <col min="10506" max="10752" width="8.88671875" style="240"/>
    <col min="10753" max="10753" width="20.109375" style="240" customWidth="1"/>
    <col min="10754" max="10754" width="11.33203125" style="240" customWidth="1"/>
    <col min="10755" max="10755" width="8.88671875" style="240"/>
    <col min="10756" max="10756" width="11.6640625" style="240" customWidth="1"/>
    <col min="10757" max="10757" width="8.88671875" style="240"/>
    <col min="10758" max="10758" width="12.33203125" style="240" bestFit="1" customWidth="1"/>
    <col min="10759" max="10761" width="12.6640625" style="240" customWidth="1"/>
    <col min="10762" max="11008" width="8.88671875" style="240"/>
    <col min="11009" max="11009" width="20.109375" style="240" customWidth="1"/>
    <col min="11010" max="11010" width="11.33203125" style="240" customWidth="1"/>
    <col min="11011" max="11011" width="8.88671875" style="240"/>
    <col min="11012" max="11012" width="11.6640625" style="240" customWidth="1"/>
    <col min="11013" max="11013" width="8.88671875" style="240"/>
    <col min="11014" max="11014" width="12.33203125" style="240" bestFit="1" customWidth="1"/>
    <col min="11015" max="11017" width="12.6640625" style="240" customWidth="1"/>
    <col min="11018" max="11264" width="8.88671875" style="240"/>
    <col min="11265" max="11265" width="20.109375" style="240" customWidth="1"/>
    <col min="11266" max="11266" width="11.33203125" style="240" customWidth="1"/>
    <col min="11267" max="11267" width="8.88671875" style="240"/>
    <col min="11268" max="11268" width="11.6640625" style="240" customWidth="1"/>
    <col min="11269" max="11269" width="8.88671875" style="240"/>
    <col min="11270" max="11270" width="12.33203125" style="240" bestFit="1" customWidth="1"/>
    <col min="11271" max="11273" width="12.6640625" style="240" customWidth="1"/>
    <col min="11274" max="11520" width="8.88671875" style="240"/>
    <col min="11521" max="11521" width="20.109375" style="240" customWidth="1"/>
    <col min="11522" max="11522" width="11.33203125" style="240" customWidth="1"/>
    <col min="11523" max="11523" width="8.88671875" style="240"/>
    <col min="11524" max="11524" width="11.6640625" style="240" customWidth="1"/>
    <col min="11525" max="11525" width="8.88671875" style="240"/>
    <col min="11526" max="11526" width="12.33203125" style="240" bestFit="1" customWidth="1"/>
    <col min="11527" max="11529" width="12.6640625" style="240" customWidth="1"/>
    <col min="11530" max="11776" width="8.88671875" style="240"/>
    <col min="11777" max="11777" width="20.109375" style="240" customWidth="1"/>
    <col min="11778" max="11778" width="11.33203125" style="240" customWidth="1"/>
    <col min="11779" max="11779" width="8.88671875" style="240"/>
    <col min="11780" max="11780" width="11.6640625" style="240" customWidth="1"/>
    <col min="11781" max="11781" width="8.88671875" style="240"/>
    <col min="11782" max="11782" width="12.33203125" style="240" bestFit="1" customWidth="1"/>
    <col min="11783" max="11785" width="12.6640625" style="240" customWidth="1"/>
    <col min="11786" max="12032" width="8.88671875" style="240"/>
    <col min="12033" max="12033" width="20.109375" style="240" customWidth="1"/>
    <col min="12034" max="12034" width="11.33203125" style="240" customWidth="1"/>
    <col min="12035" max="12035" width="8.88671875" style="240"/>
    <col min="12036" max="12036" width="11.6640625" style="240" customWidth="1"/>
    <col min="12037" max="12037" width="8.88671875" style="240"/>
    <col min="12038" max="12038" width="12.33203125" style="240" bestFit="1" customWidth="1"/>
    <col min="12039" max="12041" width="12.6640625" style="240" customWidth="1"/>
    <col min="12042" max="12288" width="8.88671875" style="240"/>
    <col min="12289" max="12289" width="20.109375" style="240" customWidth="1"/>
    <col min="12290" max="12290" width="11.33203125" style="240" customWidth="1"/>
    <col min="12291" max="12291" width="8.88671875" style="240"/>
    <col min="12292" max="12292" width="11.6640625" style="240" customWidth="1"/>
    <col min="12293" max="12293" width="8.88671875" style="240"/>
    <col min="12294" max="12294" width="12.33203125" style="240" bestFit="1" customWidth="1"/>
    <col min="12295" max="12297" width="12.6640625" style="240" customWidth="1"/>
    <col min="12298" max="12544" width="8.88671875" style="240"/>
    <col min="12545" max="12545" width="20.109375" style="240" customWidth="1"/>
    <col min="12546" max="12546" width="11.33203125" style="240" customWidth="1"/>
    <col min="12547" max="12547" width="8.88671875" style="240"/>
    <col min="12548" max="12548" width="11.6640625" style="240" customWidth="1"/>
    <col min="12549" max="12549" width="8.88671875" style="240"/>
    <col min="12550" max="12550" width="12.33203125" style="240" bestFit="1" customWidth="1"/>
    <col min="12551" max="12553" width="12.6640625" style="240" customWidth="1"/>
    <col min="12554" max="12800" width="8.88671875" style="240"/>
    <col min="12801" max="12801" width="20.109375" style="240" customWidth="1"/>
    <col min="12802" max="12802" width="11.33203125" style="240" customWidth="1"/>
    <col min="12803" max="12803" width="8.88671875" style="240"/>
    <col min="12804" max="12804" width="11.6640625" style="240" customWidth="1"/>
    <col min="12805" max="12805" width="8.88671875" style="240"/>
    <col min="12806" max="12806" width="12.33203125" style="240" bestFit="1" customWidth="1"/>
    <col min="12807" max="12809" width="12.6640625" style="240" customWidth="1"/>
    <col min="12810" max="13056" width="8.88671875" style="240"/>
    <col min="13057" max="13057" width="20.109375" style="240" customWidth="1"/>
    <col min="13058" max="13058" width="11.33203125" style="240" customWidth="1"/>
    <col min="13059" max="13059" width="8.88671875" style="240"/>
    <col min="13060" max="13060" width="11.6640625" style="240" customWidth="1"/>
    <col min="13061" max="13061" width="8.88671875" style="240"/>
    <col min="13062" max="13062" width="12.33203125" style="240" bestFit="1" customWidth="1"/>
    <col min="13063" max="13065" width="12.6640625" style="240" customWidth="1"/>
    <col min="13066" max="13312" width="8.88671875" style="240"/>
    <col min="13313" max="13313" width="20.109375" style="240" customWidth="1"/>
    <col min="13314" max="13314" width="11.33203125" style="240" customWidth="1"/>
    <col min="13315" max="13315" width="8.88671875" style="240"/>
    <col min="13316" max="13316" width="11.6640625" style="240" customWidth="1"/>
    <col min="13317" max="13317" width="8.88671875" style="240"/>
    <col min="13318" max="13318" width="12.33203125" style="240" bestFit="1" customWidth="1"/>
    <col min="13319" max="13321" width="12.6640625" style="240" customWidth="1"/>
    <col min="13322" max="13568" width="8.88671875" style="240"/>
    <col min="13569" max="13569" width="20.109375" style="240" customWidth="1"/>
    <col min="13570" max="13570" width="11.33203125" style="240" customWidth="1"/>
    <col min="13571" max="13571" width="8.88671875" style="240"/>
    <col min="13572" max="13572" width="11.6640625" style="240" customWidth="1"/>
    <col min="13573" max="13573" width="8.88671875" style="240"/>
    <col min="13574" max="13574" width="12.33203125" style="240" bestFit="1" customWidth="1"/>
    <col min="13575" max="13577" width="12.6640625" style="240" customWidth="1"/>
    <col min="13578" max="13824" width="8.88671875" style="240"/>
    <col min="13825" max="13825" width="20.109375" style="240" customWidth="1"/>
    <col min="13826" max="13826" width="11.33203125" style="240" customWidth="1"/>
    <col min="13827" max="13827" width="8.88671875" style="240"/>
    <col min="13828" max="13828" width="11.6640625" style="240" customWidth="1"/>
    <col min="13829" max="13829" width="8.88671875" style="240"/>
    <col min="13830" max="13830" width="12.33203125" style="240" bestFit="1" customWidth="1"/>
    <col min="13831" max="13833" width="12.6640625" style="240" customWidth="1"/>
    <col min="13834" max="14080" width="8.88671875" style="240"/>
    <col min="14081" max="14081" width="20.109375" style="240" customWidth="1"/>
    <col min="14082" max="14082" width="11.33203125" style="240" customWidth="1"/>
    <col min="14083" max="14083" width="8.88671875" style="240"/>
    <col min="14084" max="14084" width="11.6640625" style="240" customWidth="1"/>
    <col min="14085" max="14085" width="8.88671875" style="240"/>
    <col min="14086" max="14086" width="12.33203125" style="240" bestFit="1" customWidth="1"/>
    <col min="14087" max="14089" width="12.6640625" style="240" customWidth="1"/>
    <col min="14090" max="14336" width="8.88671875" style="240"/>
    <col min="14337" max="14337" width="20.109375" style="240" customWidth="1"/>
    <col min="14338" max="14338" width="11.33203125" style="240" customWidth="1"/>
    <col min="14339" max="14339" width="8.88671875" style="240"/>
    <col min="14340" max="14340" width="11.6640625" style="240" customWidth="1"/>
    <col min="14341" max="14341" width="8.88671875" style="240"/>
    <col min="14342" max="14342" width="12.33203125" style="240" bestFit="1" customWidth="1"/>
    <col min="14343" max="14345" width="12.6640625" style="240" customWidth="1"/>
    <col min="14346" max="14592" width="8.88671875" style="240"/>
    <col min="14593" max="14593" width="20.109375" style="240" customWidth="1"/>
    <col min="14594" max="14594" width="11.33203125" style="240" customWidth="1"/>
    <col min="14595" max="14595" width="8.88671875" style="240"/>
    <col min="14596" max="14596" width="11.6640625" style="240" customWidth="1"/>
    <col min="14597" max="14597" width="8.88671875" style="240"/>
    <col min="14598" max="14598" width="12.33203125" style="240" bestFit="1" customWidth="1"/>
    <col min="14599" max="14601" width="12.6640625" style="240" customWidth="1"/>
    <col min="14602" max="14848" width="8.88671875" style="240"/>
    <col min="14849" max="14849" width="20.109375" style="240" customWidth="1"/>
    <col min="14850" max="14850" width="11.33203125" style="240" customWidth="1"/>
    <col min="14851" max="14851" width="8.88671875" style="240"/>
    <col min="14852" max="14852" width="11.6640625" style="240" customWidth="1"/>
    <col min="14853" max="14853" width="8.88671875" style="240"/>
    <col min="14854" max="14854" width="12.33203125" style="240" bestFit="1" customWidth="1"/>
    <col min="14855" max="14857" width="12.6640625" style="240" customWidth="1"/>
    <col min="14858" max="15104" width="8.88671875" style="240"/>
    <col min="15105" max="15105" width="20.109375" style="240" customWidth="1"/>
    <col min="15106" max="15106" width="11.33203125" style="240" customWidth="1"/>
    <col min="15107" max="15107" width="8.88671875" style="240"/>
    <col min="15108" max="15108" width="11.6640625" style="240" customWidth="1"/>
    <col min="15109" max="15109" width="8.88671875" style="240"/>
    <col min="15110" max="15110" width="12.33203125" style="240" bestFit="1" customWidth="1"/>
    <col min="15111" max="15113" width="12.6640625" style="240" customWidth="1"/>
    <col min="15114" max="15360" width="8.88671875" style="240"/>
    <col min="15361" max="15361" width="20.109375" style="240" customWidth="1"/>
    <col min="15362" max="15362" width="11.33203125" style="240" customWidth="1"/>
    <col min="15363" max="15363" width="8.88671875" style="240"/>
    <col min="15364" max="15364" width="11.6640625" style="240" customWidth="1"/>
    <col min="15365" max="15365" width="8.88671875" style="240"/>
    <col min="15366" max="15366" width="12.33203125" style="240" bestFit="1" customWidth="1"/>
    <col min="15367" max="15369" width="12.6640625" style="240" customWidth="1"/>
    <col min="15370" max="15616" width="8.88671875" style="240"/>
    <col min="15617" max="15617" width="20.109375" style="240" customWidth="1"/>
    <col min="15618" max="15618" width="11.33203125" style="240" customWidth="1"/>
    <col min="15619" max="15619" width="8.88671875" style="240"/>
    <col min="15620" max="15620" width="11.6640625" style="240" customWidth="1"/>
    <col min="15621" max="15621" width="8.88671875" style="240"/>
    <col min="15622" max="15622" width="12.33203125" style="240" bestFit="1" customWidth="1"/>
    <col min="15623" max="15625" width="12.6640625" style="240" customWidth="1"/>
    <col min="15626" max="15872" width="8.88671875" style="240"/>
    <col min="15873" max="15873" width="20.109375" style="240" customWidth="1"/>
    <col min="15874" max="15874" width="11.33203125" style="240" customWidth="1"/>
    <col min="15875" max="15875" width="8.88671875" style="240"/>
    <col min="15876" max="15876" width="11.6640625" style="240" customWidth="1"/>
    <col min="15877" max="15877" width="8.88671875" style="240"/>
    <col min="15878" max="15878" width="12.33203125" style="240" bestFit="1" customWidth="1"/>
    <col min="15879" max="15881" width="12.6640625" style="240" customWidth="1"/>
    <col min="15882" max="16128" width="8.88671875" style="240"/>
    <col min="16129" max="16129" width="20.109375" style="240" customWidth="1"/>
    <col min="16130" max="16130" width="11.33203125" style="240" customWidth="1"/>
    <col min="16131" max="16131" width="8.88671875" style="240"/>
    <col min="16132" max="16132" width="11.6640625" style="240" customWidth="1"/>
    <col min="16133" max="16133" width="8.88671875" style="240"/>
    <col min="16134" max="16134" width="12.33203125" style="240" bestFit="1" customWidth="1"/>
    <col min="16135" max="16137" width="12.6640625" style="240" customWidth="1"/>
    <col min="16138" max="16384" width="8.88671875" style="240"/>
  </cols>
  <sheetData>
    <row r="1" spans="1:16" ht="15" thickBot="1" x14ac:dyDescent="0.35"/>
    <row r="2" spans="1:16" s="76" customFormat="1" x14ac:dyDescent="0.3">
      <c r="A2" s="236" t="s">
        <v>14</v>
      </c>
      <c r="B2" s="237"/>
      <c r="C2" s="238" t="str">
        <f>Instructions!$C$15</f>
        <v>Project A</v>
      </c>
      <c r="D2" s="238" t="str">
        <f>Instructions!$C$15</f>
        <v>Project A</v>
      </c>
      <c r="E2" s="238" t="str">
        <f>Instructions!$C$15</f>
        <v>Project A</v>
      </c>
      <c r="F2" s="238" t="str">
        <f>Instructions!$C$15</f>
        <v>Project A</v>
      </c>
      <c r="G2" s="238" t="str">
        <f>Instructions!$C$15</f>
        <v>Project A</v>
      </c>
      <c r="H2" s="238" t="str">
        <f>Instructions!$C$15</f>
        <v>Project A</v>
      </c>
      <c r="I2" s="239" t="str">
        <f>Instructions!$C$15</f>
        <v>Project A</v>
      </c>
    </row>
    <row r="3" spans="1:16" s="76" customFormat="1" ht="15" thickBot="1" x14ac:dyDescent="0.35">
      <c r="A3" s="241" t="s">
        <v>15</v>
      </c>
      <c r="B3" s="242"/>
      <c r="C3" s="243" t="str">
        <f>Instructions!$C$17</f>
        <v>Apex Developers</v>
      </c>
      <c r="D3" s="243" t="str">
        <f>Instructions!$C$17</f>
        <v>Apex Developers</v>
      </c>
      <c r="E3" s="243" t="str">
        <f>Instructions!$C$17</f>
        <v>Apex Developers</v>
      </c>
      <c r="F3" s="243" t="str">
        <f>Instructions!$C$17</f>
        <v>Apex Developers</v>
      </c>
      <c r="G3" s="243" t="str">
        <f>Instructions!$C$17</f>
        <v>Apex Developers</v>
      </c>
      <c r="H3" s="243" t="str">
        <f>Instructions!$C$17</f>
        <v>Apex Developers</v>
      </c>
      <c r="I3" s="244" t="str">
        <f>Instructions!$C$17</f>
        <v>Apex Developers</v>
      </c>
    </row>
    <row r="4" spans="1:16" x14ac:dyDescent="0.3">
      <c r="A4" s="245"/>
      <c r="C4" s="246"/>
      <c r="D4" s="246"/>
      <c r="E4" s="246"/>
      <c r="F4" s="246"/>
      <c r="G4" s="246"/>
      <c r="H4" s="246"/>
      <c r="I4" s="246"/>
    </row>
    <row r="5" spans="1:16" s="76" customFormat="1" ht="30" customHeight="1" x14ac:dyDescent="0.5">
      <c r="A5" s="199" t="s">
        <v>22</v>
      </c>
      <c r="B5" s="199"/>
      <c r="C5" s="199"/>
      <c r="D5" s="199"/>
      <c r="E5" s="199"/>
      <c r="F5" s="199"/>
      <c r="G5" s="199"/>
      <c r="H5" s="199"/>
      <c r="I5" s="199"/>
      <c r="J5" s="316"/>
      <c r="K5" s="240"/>
      <c r="L5" s="240"/>
      <c r="M5" s="240"/>
      <c r="N5" s="240"/>
    </row>
    <row r="6" spans="1:16" s="76" customFormat="1" ht="30" customHeight="1" x14ac:dyDescent="0.5">
      <c r="A6" s="199" t="s">
        <v>23</v>
      </c>
      <c r="B6" s="199"/>
      <c r="C6" s="199"/>
      <c r="D6" s="199"/>
      <c r="E6" s="199"/>
      <c r="F6" s="199"/>
      <c r="G6" s="199"/>
      <c r="H6" s="199"/>
      <c r="I6" s="199"/>
      <c r="J6" s="316"/>
      <c r="K6" s="240"/>
      <c r="L6" s="240"/>
      <c r="M6" s="240"/>
      <c r="N6" s="240"/>
    </row>
    <row r="9" spans="1:16" s="76" customFormat="1" x14ac:dyDescent="0.3">
      <c r="A9" s="76" t="s">
        <v>24</v>
      </c>
      <c r="C9" s="317">
        <f>Instructions!C19</f>
        <v>55</v>
      </c>
      <c r="F9" s="318"/>
      <c r="G9" s="319"/>
      <c r="H9" s="319"/>
      <c r="I9" s="319"/>
      <c r="J9" s="240"/>
      <c r="K9" s="240"/>
      <c r="L9" s="240"/>
      <c r="M9" s="240"/>
      <c r="N9" s="240"/>
      <c r="P9" s="320"/>
    </row>
    <row r="10" spans="1:16" s="76" customFormat="1" x14ac:dyDescent="0.3">
      <c r="A10" s="76" t="s">
        <v>25</v>
      </c>
      <c r="C10" s="85">
        <v>10000</v>
      </c>
      <c r="F10" s="318"/>
      <c r="G10" s="319"/>
      <c r="H10" s="319"/>
      <c r="I10" s="319"/>
      <c r="J10" s="240"/>
      <c r="K10" s="240"/>
      <c r="L10" s="240"/>
      <c r="M10" s="240"/>
      <c r="N10" s="240"/>
    </row>
    <row r="12" spans="1:16" s="76" customFormat="1" x14ac:dyDescent="0.3">
      <c r="A12" s="240"/>
      <c r="B12" s="240"/>
      <c r="C12" s="240"/>
      <c r="D12" s="240"/>
      <c r="E12" s="240"/>
      <c r="F12" s="314"/>
      <c r="G12" s="321" t="s">
        <v>26</v>
      </c>
      <c r="H12" s="321" t="s">
        <v>27</v>
      </c>
      <c r="I12" s="321" t="s">
        <v>28</v>
      </c>
      <c r="J12" s="240"/>
      <c r="K12" s="240"/>
      <c r="L12" s="240"/>
      <c r="M12" s="240"/>
      <c r="N12" s="240"/>
    </row>
    <row r="13" spans="1:16" s="76" customFormat="1" x14ac:dyDescent="0.3">
      <c r="A13" s="322" t="s">
        <v>29</v>
      </c>
      <c r="B13" s="323"/>
      <c r="C13" s="323"/>
      <c r="D13" s="323" t="s">
        <v>30</v>
      </c>
      <c r="E13" s="323"/>
      <c r="F13" s="324"/>
      <c r="G13" s="319"/>
      <c r="H13" s="319"/>
      <c r="I13" s="319"/>
    </row>
    <row r="14" spans="1:16" s="76" customFormat="1" x14ac:dyDescent="0.3">
      <c r="A14" s="325" t="s">
        <v>31</v>
      </c>
      <c r="B14" s="326"/>
      <c r="C14" s="326"/>
      <c r="D14" s="86"/>
      <c r="E14" s="326"/>
      <c r="F14" s="327"/>
      <c r="G14" s="87"/>
      <c r="H14" s="328">
        <f t="shared" ref="H14:H22" si="0">IFERROR(G14/$C$9,"")</f>
        <v>0</v>
      </c>
      <c r="I14" s="328">
        <f t="shared" ref="I14:I22" si="1">IFERROR(G14/$C$10,"")</f>
        <v>0</v>
      </c>
    </row>
    <row r="15" spans="1:16" s="76" customFormat="1" x14ac:dyDescent="0.3">
      <c r="A15" s="325" t="s">
        <v>32</v>
      </c>
      <c r="B15" s="326"/>
      <c r="C15" s="326"/>
      <c r="D15" s="86"/>
      <c r="E15" s="326"/>
      <c r="F15" s="327"/>
      <c r="G15" s="87"/>
      <c r="H15" s="328">
        <f t="shared" si="0"/>
        <v>0</v>
      </c>
      <c r="I15" s="328">
        <f t="shared" si="1"/>
        <v>0</v>
      </c>
    </row>
    <row r="16" spans="1:16" s="76" customFormat="1" x14ac:dyDescent="0.3">
      <c r="A16" s="325" t="s">
        <v>33</v>
      </c>
      <c r="B16" s="326"/>
      <c r="C16" s="326"/>
      <c r="D16" s="86"/>
      <c r="E16" s="326"/>
      <c r="F16" s="327"/>
      <c r="G16" s="87"/>
      <c r="H16" s="328">
        <f t="shared" si="0"/>
        <v>0</v>
      </c>
      <c r="I16" s="328">
        <f t="shared" si="1"/>
        <v>0</v>
      </c>
      <c r="K16" s="329"/>
    </row>
    <row r="17" spans="1:11" s="76" customFormat="1" x14ac:dyDescent="0.3">
      <c r="A17" s="325" t="s">
        <v>34</v>
      </c>
      <c r="B17" s="326"/>
      <c r="C17" s="326"/>
      <c r="D17" s="86"/>
      <c r="E17" s="326"/>
      <c r="F17" s="327"/>
      <c r="G17" s="87"/>
      <c r="H17" s="328">
        <f>IFERROR(G17/$C$9,"")</f>
        <v>0</v>
      </c>
      <c r="I17" s="328">
        <f>IFERROR(G17/$C$10,"")</f>
        <v>0</v>
      </c>
      <c r="K17" s="329"/>
    </row>
    <row r="18" spans="1:11" s="76" customFormat="1" x14ac:dyDescent="0.3">
      <c r="A18" s="325" t="s">
        <v>35</v>
      </c>
      <c r="B18" s="326"/>
      <c r="C18" s="326"/>
      <c r="D18" s="86"/>
      <c r="E18" s="326"/>
      <c r="F18" s="327"/>
      <c r="G18" s="87"/>
      <c r="H18" s="328">
        <f t="shared" si="0"/>
        <v>0</v>
      </c>
      <c r="I18" s="328">
        <f t="shared" si="1"/>
        <v>0</v>
      </c>
      <c r="K18" s="329"/>
    </row>
    <row r="19" spans="1:11" s="76" customFormat="1" x14ac:dyDescent="0.3">
      <c r="A19" s="110" t="s">
        <v>36</v>
      </c>
      <c r="B19" s="88"/>
      <c r="C19" s="330"/>
      <c r="D19" s="86"/>
      <c r="E19" s="326"/>
      <c r="F19" s="327"/>
      <c r="G19" s="87"/>
      <c r="H19" s="328">
        <f t="shared" si="0"/>
        <v>0</v>
      </c>
      <c r="I19" s="328">
        <f t="shared" si="1"/>
        <v>0</v>
      </c>
      <c r="K19" s="329"/>
    </row>
    <row r="20" spans="1:11" s="76" customFormat="1" x14ac:dyDescent="0.3">
      <c r="A20" s="110" t="s">
        <v>36</v>
      </c>
      <c r="B20" s="88"/>
      <c r="C20" s="330"/>
      <c r="D20" s="86"/>
      <c r="E20" s="326"/>
      <c r="F20" s="327"/>
      <c r="G20" s="87"/>
      <c r="H20" s="328">
        <f t="shared" si="0"/>
        <v>0</v>
      </c>
      <c r="I20" s="328">
        <f t="shared" si="1"/>
        <v>0</v>
      </c>
      <c r="K20" s="329"/>
    </row>
    <row r="21" spans="1:11" s="76" customFormat="1" x14ac:dyDescent="0.3">
      <c r="A21" s="171" t="s">
        <v>36</v>
      </c>
      <c r="B21" s="111"/>
      <c r="C21" s="331"/>
      <c r="D21" s="86"/>
      <c r="E21" s="326"/>
      <c r="F21" s="327"/>
      <c r="G21" s="87"/>
      <c r="H21" s="328">
        <f t="shared" si="0"/>
        <v>0</v>
      </c>
      <c r="I21" s="328">
        <f t="shared" si="1"/>
        <v>0</v>
      </c>
      <c r="K21" s="329"/>
    </row>
    <row r="22" spans="1:11" s="76" customFormat="1" x14ac:dyDescent="0.3">
      <c r="A22" s="110" t="s">
        <v>37</v>
      </c>
      <c r="B22" s="86"/>
      <c r="C22" s="330"/>
      <c r="D22" s="86"/>
      <c r="E22" s="326"/>
      <c r="F22" s="327"/>
      <c r="G22" s="87"/>
      <c r="H22" s="328">
        <f t="shared" si="0"/>
        <v>0</v>
      </c>
      <c r="I22" s="328">
        <f t="shared" si="1"/>
        <v>0</v>
      </c>
    </row>
    <row r="23" spans="1:11" s="336" customFormat="1" ht="13.2" x14ac:dyDescent="0.25">
      <c r="A23" s="332" t="s">
        <v>38</v>
      </c>
      <c r="B23" s="333"/>
      <c r="C23" s="333"/>
      <c r="D23" s="333"/>
      <c r="E23" s="333"/>
      <c r="F23" s="334"/>
      <c r="G23" s="335">
        <f>SUM(G14:G22)</f>
        <v>0</v>
      </c>
      <c r="H23" s="335">
        <f>SUM(H14:H22)</f>
        <v>0</v>
      </c>
      <c r="I23" s="335">
        <f>SUM(I14:I22)</f>
        <v>0</v>
      </c>
    </row>
    <row r="24" spans="1:11" s="336" customFormat="1" ht="13.2" x14ac:dyDescent="0.25">
      <c r="A24" s="337"/>
      <c r="B24" s="338"/>
      <c r="C24" s="338"/>
      <c r="D24" s="338"/>
      <c r="E24" s="338"/>
      <c r="F24" s="339"/>
      <c r="G24" s="340"/>
      <c r="H24" s="340"/>
      <c r="I24" s="340"/>
    </row>
    <row r="25" spans="1:11" s="336" customFormat="1" x14ac:dyDescent="0.3">
      <c r="A25" s="322" t="s">
        <v>39</v>
      </c>
      <c r="B25" s="323"/>
      <c r="C25" s="323"/>
      <c r="D25" s="323" t="s">
        <v>30</v>
      </c>
      <c r="E25" s="341"/>
      <c r="F25" s="324"/>
      <c r="G25" s="319"/>
      <c r="H25" s="319"/>
      <c r="I25" s="319"/>
    </row>
    <row r="26" spans="1:11" s="336" customFormat="1" x14ac:dyDescent="0.3">
      <c r="A26" s="325" t="s">
        <v>40</v>
      </c>
      <c r="B26" s="326"/>
      <c r="C26" s="326"/>
      <c r="D26" s="86"/>
      <c r="E26" s="342"/>
      <c r="F26" s="327"/>
      <c r="G26" s="87"/>
      <c r="H26" s="328">
        <f t="shared" ref="H26:H33" si="2">IFERROR(G26/$C$9,"")</f>
        <v>0</v>
      </c>
      <c r="I26" s="328">
        <f t="shared" ref="I26:I33" si="3">IFERROR(G26/$C$10,"")</f>
        <v>0</v>
      </c>
    </row>
    <row r="27" spans="1:11" s="336" customFormat="1" x14ac:dyDescent="0.3">
      <c r="A27" s="325" t="s">
        <v>41</v>
      </c>
      <c r="B27" s="326"/>
      <c r="C27" s="326"/>
      <c r="D27" s="86"/>
      <c r="E27" s="342"/>
      <c r="F27" s="327"/>
      <c r="G27" s="87"/>
      <c r="H27" s="328">
        <f t="shared" si="2"/>
        <v>0</v>
      </c>
      <c r="I27" s="328">
        <f t="shared" si="3"/>
        <v>0</v>
      </c>
    </row>
    <row r="28" spans="1:11" s="336" customFormat="1" x14ac:dyDescent="0.3">
      <c r="A28" s="325" t="s">
        <v>338</v>
      </c>
      <c r="B28" s="326"/>
      <c r="C28" s="326"/>
      <c r="D28" s="86"/>
      <c r="E28" s="342"/>
      <c r="F28" s="327"/>
      <c r="G28" s="87"/>
      <c r="H28" s="328">
        <f t="shared" si="2"/>
        <v>0</v>
      </c>
      <c r="I28" s="328">
        <f t="shared" si="3"/>
        <v>0</v>
      </c>
    </row>
    <row r="29" spans="1:11" s="76" customFormat="1" x14ac:dyDescent="0.3">
      <c r="A29" s="325" t="s">
        <v>288</v>
      </c>
      <c r="B29" s="343"/>
      <c r="C29" s="343"/>
      <c r="D29" s="86"/>
      <c r="E29" s="342"/>
      <c r="F29" s="327"/>
      <c r="G29" s="87"/>
      <c r="H29" s="328">
        <f t="shared" si="2"/>
        <v>0</v>
      </c>
      <c r="I29" s="328">
        <f t="shared" si="3"/>
        <v>0</v>
      </c>
    </row>
    <row r="30" spans="1:11" s="76" customFormat="1" x14ac:dyDescent="0.3">
      <c r="A30" s="110" t="s">
        <v>36</v>
      </c>
      <c r="B30" s="343"/>
      <c r="C30" s="343"/>
      <c r="D30" s="86"/>
      <c r="E30" s="342"/>
      <c r="F30" s="327"/>
      <c r="G30" s="87"/>
      <c r="H30" s="328">
        <f t="shared" si="2"/>
        <v>0</v>
      </c>
      <c r="I30" s="328">
        <f t="shared" si="3"/>
        <v>0</v>
      </c>
    </row>
    <row r="31" spans="1:11" s="76" customFormat="1" x14ac:dyDescent="0.3">
      <c r="A31" s="110" t="s">
        <v>36</v>
      </c>
      <c r="B31" s="343"/>
      <c r="C31" s="343"/>
      <c r="D31" s="86"/>
      <c r="E31" s="342"/>
      <c r="F31" s="327"/>
      <c r="G31" s="87"/>
      <c r="H31" s="328">
        <f t="shared" si="2"/>
        <v>0</v>
      </c>
      <c r="I31" s="328">
        <f t="shared" si="3"/>
        <v>0</v>
      </c>
    </row>
    <row r="32" spans="1:11" s="76" customFormat="1" x14ac:dyDescent="0.3">
      <c r="A32" s="110" t="s">
        <v>36</v>
      </c>
      <c r="B32" s="343"/>
      <c r="C32" s="343"/>
      <c r="D32" s="86"/>
      <c r="E32" s="342"/>
      <c r="F32" s="327"/>
      <c r="G32" s="87"/>
      <c r="H32" s="328">
        <f t="shared" si="2"/>
        <v>0</v>
      </c>
      <c r="I32" s="328">
        <f t="shared" si="3"/>
        <v>0</v>
      </c>
    </row>
    <row r="33" spans="1:9" s="76" customFormat="1" x14ac:dyDescent="0.3">
      <c r="A33" s="110" t="s">
        <v>36</v>
      </c>
      <c r="B33" s="343"/>
      <c r="C33" s="343"/>
      <c r="D33" s="86"/>
      <c r="E33" s="342"/>
      <c r="F33" s="327"/>
      <c r="G33" s="87"/>
      <c r="H33" s="328">
        <f t="shared" si="2"/>
        <v>0</v>
      </c>
      <c r="I33" s="328">
        <f t="shared" si="3"/>
        <v>0</v>
      </c>
    </row>
    <row r="34" spans="1:9" s="336" customFormat="1" ht="13.2" x14ac:dyDescent="0.25">
      <c r="A34" s="332" t="s">
        <v>42</v>
      </c>
      <c r="B34" s="344"/>
      <c r="C34" s="344"/>
      <c r="D34" s="344"/>
      <c r="E34" s="344"/>
      <c r="F34" s="334"/>
      <c r="G34" s="335">
        <f>SUM(G26:G33)</f>
        <v>0</v>
      </c>
      <c r="H34" s="335">
        <f>SUM(H26:H33)</f>
        <v>0</v>
      </c>
      <c r="I34" s="335">
        <f>SUM(I26:I33)</f>
        <v>0</v>
      </c>
    </row>
    <row r="35" spans="1:9" s="76" customFormat="1" x14ac:dyDescent="0.3">
      <c r="A35" s="337"/>
      <c r="F35" s="318"/>
      <c r="G35" s="319"/>
      <c r="H35" s="319"/>
      <c r="I35" s="319"/>
    </row>
    <row r="36" spans="1:9" s="76" customFormat="1" x14ac:dyDescent="0.3">
      <c r="A36" s="345" t="s">
        <v>43</v>
      </c>
      <c r="B36" s="79"/>
      <c r="C36" s="79"/>
      <c r="D36" s="79"/>
      <c r="E36" s="79"/>
      <c r="F36" s="346"/>
      <c r="G36" s="335">
        <f>SUM(G34,G23)</f>
        <v>0</v>
      </c>
      <c r="H36" s="335">
        <f>SUM(H34,H23)</f>
        <v>0</v>
      </c>
      <c r="I36" s="335">
        <f>SUM(I34,I23)</f>
        <v>0</v>
      </c>
    </row>
    <row r="37" spans="1:9" s="76" customFormat="1" x14ac:dyDescent="0.3">
      <c r="A37" s="337"/>
      <c r="F37" s="318"/>
      <c r="G37" s="319"/>
      <c r="H37" s="319"/>
      <c r="I37" s="319"/>
    </row>
    <row r="38" spans="1:9" s="76" customFormat="1" x14ac:dyDescent="0.3">
      <c r="A38" s="347" t="s">
        <v>44</v>
      </c>
      <c r="F38" s="318"/>
      <c r="G38" s="319"/>
      <c r="H38" s="319"/>
      <c r="I38" s="319"/>
    </row>
    <row r="39" spans="1:9" s="76" customFormat="1" x14ac:dyDescent="0.3">
      <c r="F39" s="318"/>
      <c r="G39" s="319"/>
      <c r="H39" s="319"/>
      <c r="I39" s="319"/>
    </row>
    <row r="40" spans="1:9" s="76" customFormat="1" x14ac:dyDescent="0.3">
      <c r="A40" s="322" t="s">
        <v>45</v>
      </c>
      <c r="B40" s="341"/>
      <c r="C40" s="341"/>
      <c r="D40" s="341" t="s">
        <v>30</v>
      </c>
      <c r="E40" s="341"/>
      <c r="F40" s="324"/>
      <c r="G40" s="319"/>
      <c r="H40" s="319"/>
      <c r="I40" s="319"/>
    </row>
    <row r="41" spans="1:9" s="76" customFormat="1" x14ac:dyDescent="0.3">
      <c r="A41" s="348" t="s">
        <v>46</v>
      </c>
      <c r="B41" s="195"/>
      <c r="C41" s="195"/>
      <c r="D41" s="88"/>
      <c r="E41" s="342"/>
      <c r="F41" s="349" t="str">
        <f>IFERROR(G41/SUM($G$42:$G$46),"")</f>
        <v/>
      </c>
      <c r="G41" s="87"/>
      <c r="H41" s="328">
        <f t="shared" ref="H41:H55" si="4">IFERROR(G41/$C$9,"")</f>
        <v>0</v>
      </c>
      <c r="I41" s="328">
        <f t="shared" ref="I41:I55" si="5">IFERROR(G41/$C$10,"")</f>
        <v>0</v>
      </c>
    </row>
    <row r="42" spans="1:9" s="76" customFormat="1" x14ac:dyDescent="0.3">
      <c r="A42" s="348" t="s">
        <v>47</v>
      </c>
      <c r="B42" s="195"/>
      <c r="C42" s="195"/>
      <c r="D42" s="88"/>
      <c r="E42" s="342"/>
      <c r="F42" s="327"/>
      <c r="G42" s="87"/>
      <c r="H42" s="328">
        <f t="shared" si="4"/>
        <v>0</v>
      </c>
      <c r="I42" s="328">
        <f t="shared" si="5"/>
        <v>0</v>
      </c>
    </row>
    <row r="43" spans="1:9" s="76" customFormat="1" x14ac:dyDescent="0.3">
      <c r="A43" s="350" t="s">
        <v>48</v>
      </c>
      <c r="B43" s="195"/>
      <c r="C43" s="195"/>
      <c r="D43" s="88"/>
      <c r="E43" s="342"/>
      <c r="F43" s="327"/>
      <c r="G43" s="87"/>
      <c r="H43" s="328">
        <f t="shared" si="4"/>
        <v>0</v>
      </c>
      <c r="I43" s="328">
        <f t="shared" si="5"/>
        <v>0</v>
      </c>
    </row>
    <row r="44" spans="1:9" s="76" customFormat="1" x14ac:dyDescent="0.3">
      <c r="A44" s="351" t="s">
        <v>49</v>
      </c>
      <c r="B44" s="195"/>
      <c r="C44" s="195"/>
      <c r="D44" s="88"/>
      <c r="E44" s="342"/>
      <c r="F44" s="327"/>
      <c r="G44" s="87"/>
      <c r="H44" s="328">
        <f t="shared" si="4"/>
        <v>0</v>
      </c>
      <c r="I44" s="328">
        <f t="shared" si="5"/>
        <v>0</v>
      </c>
    </row>
    <row r="45" spans="1:9" s="76" customFormat="1" x14ac:dyDescent="0.3">
      <c r="A45" s="351" t="s">
        <v>50</v>
      </c>
      <c r="B45" s="195"/>
      <c r="C45" s="195"/>
      <c r="D45" s="88"/>
      <c r="E45" s="342"/>
      <c r="F45" s="327"/>
      <c r="G45" s="87"/>
      <c r="H45" s="328">
        <f t="shared" si="4"/>
        <v>0</v>
      </c>
      <c r="I45" s="328">
        <f t="shared" si="5"/>
        <v>0</v>
      </c>
    </row>
    <row r="46" spans="1:9" s="76" customFormat="1" x14ac:dyDescent="0.3">
      <c r="A46" s="348" t="s">
        <v>51</v>
      </c>
      <c r="B46" s="195"/>
      <c r="C46" s="195"/>
      <c r="D46" s="88"/>
      <c r="E46" s="342"/>
      <c r="F46" s="327"/>
      <c r="G46" s="87"/>
      <c r="H46" s="328">
        <f t="shared" si="4"/>
        <v>0</v>
      </c>
      <c r="I46" s="328">
        <f t="shared" si="5"/>
        <v>0</v>
      </c>
    </row>
    <row r="47" spans="1:9" s="76" customFormat="1" x14ac:dyDescent="0.3">
      <c r="A47" s="348" t="s">
        <v>52</v>
      </c>
      <c r="B47" s="195"/>
      <c r="C47" s="195"/>
      <c r="D47" s="88"/>
      <c r="E47" s="342"/>
      <c r="F47" s="349" t="str">
        <f>IFERROR(G47/SUM($G$42:$G$46),"")</f>
        <v/>
      </c>
      <c r="G47" s="87"/>
      <c r="H47" s="328">
        <f t="shared" si="4"/>
        <v>0</v>
      </c>
      <c r="I47" s="328">
        <f t="shared" si="5"/>
        <v>0</v>
      </c>
    </row>
    <row r="48" spans="1:9" s="76" customFormat="1" x14ac:dyDescent="0.3">
      <c r="A48" s="352" t="s">
        <v>53</v>
      </c>
      <c r="B48" s="195"/>
      <c r="C48" s="195"/>
      <c r="D48" s="88"/>
      <c r="E48" s="342"/>
      <c r="F48" s="349" t="str">
        <f>IFERROR(G48/SUM($G$42:$G$46),"")</f>
        <v/>
      </c>
      <c r="G48" s="87"/>
      <c r="H48" s="328">
        <f t="shared" si="4"/>
        <v>0</v>
      </c>
      <c r="I48" s="328">
        <f t="shared" si="5"/>
        <v>0</v>
      </c>
    </row>
    <row r="49" spans="1:9" s="76" customFormat="1" x14ac:dyDescent="0.3">
      <c r="A49" s="352" t="s">
        <v>54</v>
      </c>
      <c r="B49" s="195"/>
      <c r="C49" s="195"/>
      <c r="D49" s="88"/>
      <c r="E49" s="342"/>
      <c r="F49" s="327"/>
      <c r="G49" s="87"/>
      <c r="H49" s="328">
        <f t="shared" si="4"/>
        <v>0</v>
      </c>
      <c r="I49" s="328">
        <f t="shared" si="5"/>
        <v>0</v>
      </c>
    </row>
    <row r="50" spans="1:9" s="76" customFormat="1" x14ac:dyDescent="0.3">
      <c r="A50" s="352" t="s">
        <v>55</v>
      </c>
      <c r="B50" s="195"/>
      <c r="C50" s="195"/>
      <c r="D50" s="88"/>
      <c r="E50" s="342"/>
      <c r="F50" s="327"/>
      <c r="G50" s="87"/>
      <c r="H50" s="328">
        <f t="shared" si="4"/>
        <v>0</v>
      </c>
      <c r="I50" s="328">
        <f t="shared" si="5"/>
        <v>0</v>
      </c>
    </row>
    <row r="51" spans="1:9" s="76" customFormat="1" x14ac:dyDescent="0.3">
      <c r="A51" s="325" t="s">
        <v>36</v>
      </c>
      <c r="B51" s="218"/>
      <c r="C51" s="218"/>
      <c r="D51" s="218"/>
      <c r="E51" s="342"/>
      <c r="F51" s="327"/>
      <c r="G51" s="87"/>
      <c r="H51" s="328">
        <f t="shared" si="4"/>
        <v>0</v>
      </c>
      <c r="I51" s="328">
        <f t="shared" si="5"/>
        <v>0</v>
      </c>
    </row>
    <row r="52" spans="1:9" s="76" customFormat="1" x14ac:dyDescent="0.3">
      <c r="A52" s="325" t="s">
        <v>36</v>
      </c>
      <c r="B52" s="218"/>
      <c r="C52" s="218"/>
      <c r="D52" s="218"/>
      <c r="E52" s="342"/>
      <c r="F52" s="327"/>
      <c r="G52" s="87"/>
      <c r="H52" s="328">
        <f t="shared" si="4"/>
        <v>0</v>
      </c>
      <c r="I52" s="328">
        <f t="shared" si="5"/>
        <v>0</v>
      </c>
    </row>
    <row r="53" spans="1:9" s="76" customFormat="1" x14ac:dyDescent="0.3">
      <c r="A53" s="325" t="s">
        <v>36</v>
      </c>
      <c r="B53" s="218"/>
      <c r="C53" s="218"/>
      <c r="D53" s="218"/>
      <c r="E53" s="342"/>
      <c r="F53" s="327"/>
      <c r="G53" s="87"/>
      <c r="H53" s="328">
        <f t="shared" si="4"/>
        <v>0</v>
      </c>
      <c r="I53" s="328">
        <f t="shared" si="5"/>
        <v>0</v>
      </c>
    </row>
    <row r="54" spans="1:9" s="76" customFormat="1" x14ac:dyDescent="0.3">
      <c r="A54" s="325" t="s">
        <v>37</v>
      </c>
      <c r="B54" s="218"/>
      <c r="C54" s="218"/>
      <c r="D54" s="218"/>
      <c r="E54" s="342"/>
      <c r="F54" s="327"/>
      <c r="G54" s="87"/>
      <c r="H54" s="328">
        <f t="shared" si="4"/>
        <v>0</v>
      </c>
      <c r="I54" s="328">
        <f t="shared" si="5"/>
        <v>0</v>
      </c>
    </row>
    <row r="55" spans="1:9" s="76" customFormat="1" x14ac:dyDescent="0.3">
      <c r="A55" s="352" t="s">
        <v>56</v>
      </c>
      <c r="B55" s="195"/>
      <c r="C55" s="218"/>
      <c r="D55" s="218"/>
      <c r="E55" s="342"/>
      <c r="F55" s="349" t="str">
        <f>IFERROR(G55/SUM(G41:G54),"")</f>
        <v/>
      </c>
      <c r="G55" s="87"/>
      <c r="H55" s="328">
        <f t="shared" si="4"/>
        <v>0</v>
      </c>
      <c r="I55" s="328">
        <f t="shared" si="5"/>
        <v>0</v>
      </c>
    </row>
    <row r="56" spans="1:9" s="336" customFormat="1" ht="13.2" x14ac:dyDescent="0.25">
      <c r="A56" s="353" t="s">
        <v>57</v>
      </c>
      <c r="B56" s="354"/>
      <c r="C56" s="354"/>
      <c r="D56" s="354"/>
      <c r="E56" s="354"/>
      <c r="F56" s="355"/>
      <c r="G56" s="335">
        <f>SUM(G41:G55)</f>
        <v>0</v>
      </c>
      <c r="H56" s="335">
        <f>SUM(H41:H55)</f>
        <v>0</v>
      </c>
      <c r="I56" s="335">
        <f>SUM(I41:I55)</f>
        <v>0</v>
      </c>
    </row>
    <row r="57" spans="1:9" s="76" customFormat="1" x14ac:dyDescent="0.3">
      <c r="F57" s="318"/>
      <c r="G57" s="319"/>
      <c r="H57" s="319"/>
      <c r="I57" s="319"/>
    </row>
    <row r="58" spans="1:9" s="76" customFormat="1" x14ac:dyDescent="0.3">
      <c r="A58" s="356" t="s">
        <v>58</v>
      </c>
      <c r="B58" s="341"/>
      <c r="C58" s="341"/>
      <c r="D58" s="341" t="s">
        <v>30</v>
      </c>
      <c r="E58" s="341"/>
      <c r="F58" s="324"/>
      <c r="G58" s="319"/>
      <c r="H58" s="319"/>
      <c r="I58" s="319"/>
    </row>
    <row r="59" spans="1:9" s="76" customFormat="1" x14ac:dyDescent="0.3">
      <c r="A59" s="348" t="s">
        <v>59</v>
      </c>
      <c r="B59" s="2"/>
      <c r="C59" s="2"/>
      <c r="D59" s="111"/>
      <c r="F59" s="318"/>
      <c r="G59" s="87"/>
      <c r="H59" s="328">
        <f t="shared" ref="H59:H76" si="6">IFERROR(G59/$C$9,"")</f>
        <v>0</v>
      </c>
      <c r="I59" s="328">
        <f t="shared" ref="I59:I76" si="7">IFERROR(G59/$C$10,"")</f>
        <v>0</v>
      </c>
    </row>
    <row r="60" spans="1:9" s="76" customFormat="1" x14ac:dyDescent="0.3">
      <c r="A60" s="348" t="s">
        <v>60</v>
      </c>
      <c r="B60" s="2"/>
      <c r="C60" s="2"/>
      <c r="D60" s="111"/>
      <c r="F60" s="318"/>
      <c r="G60" s="87"/>
      <c r="H60" s="328">
        <f t="shared" si="6"/>
        <v>0</v>
      </c>
      <c r="I60" s="328">
        <f t="shared" si="7"/>
        <v>0</v>
      </c>
    </row>
    <row r="61" spans="1:9" s="76" customFormat="1" x14ac:dyDescent="0.3">
      <c r="A61" s="76" t="s">
        <v>61</v>
      </c>
      <c r="B61" s="2"/>
      <c r="C61" s="2"/>
      <c r="D61" s="111"/>
      <c r="F61" s="318"/>
      <c r="G61" s="87"/>
      <c r="H61" s="328">
        <f t="shared" si="6"/>
        <v>0</v>
      </c>
      <c r="I61" s="328">
        <f t="shared" si="7"/>
        <v>0</v>
      </c>
    </row>
    <row r="62" spans="1:9" s="76" customFormat="1" x14ac:dyDescent="0.3">
      <c r="A62" s="352" t="s">
        <v>62</v>
      </c>
      <c r="B62" s="195"/>
      <c r="C62" s="195"/>
      <c r="D62" s="88"/>
      <c r="E62" s="342"/>
      <c r="F62" s="349" t="str">
        <f>IFERROR((G61)/SUM(G41:G48),"")</f>
        <v/>
      </c>
      <c r="G62" s="87"/>
      <c r="H62" s="328">
        <f t="shared" si="6"/>
        <v>0</v>
      </c>
      <c r="I62" s="328">
        <f t="shared" si="7"/>
        <v>0</v>
      </c>
    </row>
    <row r="63" spans="1:9" s="76" customFormat="1" x14ac:dyDescent="0.3">
      <c r="A63" s="352" t="s">
        <v>63</v>
      </c>
      <c r="B63" s="195"/>
      <c r="C63" s="195"/>
      <c r="D63" s="88"/>
      <c r="E63" s="342"/>
      <c r="F63" s="327"/>
      <c r="G63" s="87"/>
      <c r="H63" s="328">
        <f t="shared" si="6"/>
        <v>0</v>
      </c>
      <c r="I63" s="328">
        <f t="shared" si="7"/>
        <v>0</v>
      </c>
    </row>
    <row r="64" spans="1:9" s="76" customFormat="1" x14ac:dyDescent="0.3">
      <c r="A64" s="357" t="s">
        <v>64</v>
      </c>
      <c r="B64" s="195"/>
      <c r="C64" s="195"/>
      <c r="D64" s="88"/>
      <c r="E64" s="342"/>
      <c r="F64" s="327"/>
      <c r="G64" s="87"/>
      <c r="H64" s="328">
        <f t="shared" si="6"/>
        <v>0</v>
      </c>
      <c r="I64" s="328">
        <f t="shared" si="7"/>
        <v>0</v>
      </c>
    </row>
    <row r="65" spans="1:9" s="76" customFormat="1" x14ac:dyDescent="0.3">
      <c r="A65" s="357" t="s">
        <v>65</v>
      </c>
      <c r="B65" s="195"/>
      <c r="C65" s="195"/>
      <c r="D65" s="88"/>
      <c r="E65" s="342"/>
      <c r="F65" s="327"/>
      <c r="G65" s="87"/>
      <c r="H65" s="328">
        <f t="shared" si="6"/>
        <v>0</v>
      </c>
      <c r="I65" s="328">
        <f t="shared" si="7"/>
        <v>0</v>
      </c>
    </row>
    <row r="66" spans="1:9" s="76" customFormat="1" x14ac:dyDescent="0.3">
      <c r="A66" s="352" t="s">
        <v>66</v>
      </c>
      <c r="B66" s="195"/>
      <c r="C66" s="195"/>
      <c r="D66" s="88"/>
      <c r="E66" s="342"/>
      <c r="F66" s="327"/>
      <c r="G66" s="87"/>
      <c r="H66" s="328">
        <f t="shared" si="6"/>
        <v>0</v>
      </c>
      <c r="I66" s="328">
        <f t="shared" si="7"/>
        <v>0</v>
      </c>
    </row>
    <row r="67" spans="1:9" s="76" customFormat="1" x14ac:dyDescent="0.3">
      <c r="A67" s="352" t="s">
        <v>67</v>
      </c>
      <c r="B67" s="195"/>
      <c r="C67" s="195"/>
      <c r="D67" s="88"/>
      <c r="E67" s="342"/>
      <c r="F67" s="327"/>
      <c r="G67" s="87"/>
      <c r="H67" s="328">
        <f t="shared" si="6"/>
        <v>0</v>
      </c>
      <c r="I67" s="328">
        <f t="shared" si="7"/>
        <v>0</v>
      </c>
    </row>
    <row r="68" spans="1:9" s="76" customFormat="1" x14ac:dyDescent="0.3">
      <c r="A68" s="352" t="s">
        <v>68</v>
      </c>
      <c r="B68" s="195"/>
      <c r="C68" s="195"/>
      <c r="D68" s="88"/>
      <c r="E68" s="342"/>
      <c r="F68" s="327"/>
      <c r="G68" s="87"/>
      <c r="H68" s="328">
        <f t="shared" si="6"/>
        <v>0</v>
      </c>
      <c r="I68" s="328">
        <f t="shared" si="7"/>
        <v>0</v>
      </c>
    </row>
    <row r="69" spans="1:9" s="76" customFormat="1" x14ac:dyDescent="0.3">
      <c r="A69" s="352" t="s">
        <v>69</v>
      </c>
      <c r="B69" s="195"/>
      <c r="C69" s="195"/>
      <c r="D69" s="88"/>
      <c r="E69" s="342"/>
      <c r="F69" s="327"/>
      <c r="G69" s="87"/>
      <c r="H69" s="328">
        <f t="shared" si="6"/>
        <v>0</v>
      </c>
      <c r="I69" s="328">
        <f t="shared" si="7"/>
        <v>0</v>
      </c>
    </row>
    <row r="70" spans="1:9" s="76" customFormat="1" x14ac:dyDescent="0.3">
      <c r="A70" s="325" t="s">
        <v>336</v>
      </c>
      <c r="B70" s="219" t="s">
        <v>337</v>
      </c>
      <c r="C70" s="219"/>
      <c r="D70" s="219"/>
      <c r="E70" s="342"/>
      <c r="F70" s="327"/>
      <c r="G70" s="87"/>
      <c r="H70" s="328">
        <f t="shared" si="6"/>
        <v>0</v>
      </c>
      <c r="I70" s="328">
        <f t="shared" si="7"/>
        <v>0</v>
      </c>
    </row>
    <row r="71" spans="1:9" s="76" customFormat="1" x14ac:dyDescent="0.3">
      <c r="A71" s="325" t="s">
        <v>340</v>
      </c>
      <c r="B71" s="154"/>
      <c r="C71" s="154"/>
      <c r="D71" s="358"/>
      <c r="E71" s="342"/>
      <c r="F71" s="327"/>
      <c r="G71" s="153">
        <f>0.02*G29</f>
        <v>0</v>
      </c>
      <c r="H71" s="328">
        <f t="shared" si="6"/>
        <v>0</v>
      </c>
      <c r="I71" s="328">
        <f t="shared" si="7"/>
        <v>0</v>
      </c>
    </row>
    <row r="72" spans="1:9" s="329" customFormat="1" x14ac:dyDescent="0.3">
      <c r="A72" s="359" t="s">
        <v>341</v>
      </c>
      <c r="B72" s="154" t="s">
        <v>343</v>
      </c>
      <c r="C72" s="154"/>
      <c r="D72" s="358"/>
      <c r="E72" s="154"/>
      <c r="F72" s="360"/>
      <c r="G72" s="153">
        <f>IF(C9&gt;=30,15000,(500*C9))</f>
        <v>15000</v>
      </c>
      <c r="H72" s="328">
        <f t="shared" si="6"/>
        <v>272.72727272727275</v>
      </c>
      <c r="I72" s="328">
        <f t="shared" si="7"/>
        <v>1.5</v>
      </c>
    </row>
    <row r="73" spans="1:9" s="329" customFormat="1" x14ac:dyDescent="0.3">
      <c r="A73" s="359" t="s">
        <v>346</v>
      </c>
      <c r="B73" s="154"/>
      <c r="C73" s="154"/>
      <c r="D73" s="358"/>
      <c r="E73" s="154"/>
      <c r="F73" s="360"/>
      <c r="G73" s="153">
        <v>5000</v>
      </c>
      <c r="H73" s="153">
        <v>5000</v>
      </c>
      <c r="I73" s="153">
        <v>5000</v>
      </c>
    </row>
    <row r="74" spans="1:9" s="76" customFormat="1" x14ac:dyDescent="0.3">
      <c r="A74" s="325" t="s">
        <v>36</v>
      </c>
      <c r="B74" s="218"/>
      <c r="C74" s="218"/>
      <c r="D74" s="218"/>
      <c r="E74" s="342"/>
      <c r="F74" s="327"/>
      <c r="G74" s="87"/>
      <c r="H74" s="328">
        <f t="shared" si="6"/>
        <v>0</v>
      </c>
      <c r="I74" s="328">
        <f t="shared" si="7"/>
        <v>0</v>
      </c>
    </row>
    <row r="75" spans="1:9" s="76" customFormat="1" x14ac:dyDescent="0.3">
      <c r="A75" s="325" t="s">
        <v>36</v>
      </c>
      <c r="B75" s="218"/>
      <c r="C75" s="218"/>
      <c r="D75" s="218"/>
      <c r="E75" s="342"/>
      <c r="F75" s="327"/>
      <c r="G75" s="87"/>
      <c r="H75" s="328">
        <f t="shared" si="6"/>
        <v>0</v>
      </c>
      <c r="I75" s="328">
        <f t="shared" si="7"/>
        <v>0</v>
      </c>
    </row>
    <row r="76" spans="1:9" s="76" customFormat="1" x14ac:dyDescent="0.3">
      <c r="A76" s="325" t="s">
        <v>37</v>
      </c>
      <c r="B76" s="218"/>
      <c r="C76" s="218"/>
      <c r="D76" s="218"/>
      <c r="E76" s="342"/>
      <c r="F76" s="327"/>
      <c r="G76" s="87"/>
      <c r="H76" s="328">
        <f t="shared" si="6"/>
        <v>0</v>
      </c>
      <c r="I76" s="328">
        <f t="shared" si="7"/>
        <v>0</v>
      </c>
    </row>
    <row r="77" spans="1:9" s="336" customFormat="1" ht="13.2" x14ac:dyDescent="0.25">
      <c r="A77" s="353" t="s">
        <v>70</v>
      </c>
      <c r="B77" s="354"/>
      <c r="C77" s="354"/>
      <c r="D77" s="354"/>
      <c r="E77" s="354"/>
      <c r="F77" s="355"/>
      <c r="G77" s="335">
        <f>SUM(G59:G76)</f>
        <v>20000</v>
      </c>
      <c r="H77" s="335">
        <f>SUM(H59:H76)</f>
        <v>5272.727272727273</v>
      </c>
      <c r="I77" s="335">
        <f>SUM(I59:I76)</f>
        <v>5001.5</v>
      </c>
    </row>
    <row r="78" spans="1:9" s="76" customFormat="1" x14ac:dyDescent="0.3">
      <c r="F78" s="318"/>
      <c r="G78" s="319"/>
      <c r="H78" s="319"/>
      <c r="I78" s="319"/>
    </row>
    <row r="79" spans="1:9" s="76" customFormat="1" x14ac:dyDescent="0.3">
      <c r="A79" s="356" t="s">
        <v>71</v>
      </c>
      <c r="B79" s="341"/>
      <c r="C79" s="341"/>
      <c r="D79" s="341" t="s">
        <v>30</v>
      </c>
      <c r="E79" s="341"/>
      <c r="F79" s="324"/>
      <c r="G79" s="319"/>
      <c r="H79" s="319"/>
      <c r="I79" s="319"/>
    </row>
    <row r="80" spans="1:9" s="76" customFormat="1" x14ac:dyDescent="0.3">
      <c r="A80" s="348" t="s">
        <v>72</v>
      </c>
      <c r="B80" s="195"/>
      <c r="C80" s="195"/>
      <c r="D80" s="88"/>
      <c r="E80" s="342"/>
      <c r="F80" s="327"/>
      <c r="G80" s="87"/>
      <c r="H80" s="328">
        <f t="shared" ref="H80:H90" si="8">IFERROR(G80/$C$9,"")</f>
        <v>0</v>
      </c>
      <c r="I80" s="328">
        <f t="shared" ref="I80:I90" si="9">IFERROR(G80/$C$10,"")</f>
        <v>0</v>
      </c>
    </row>
    <row r="81" spans="1:9" s="76" customFormat="1" ht="45" customHeight="1" x14ac:dyDescent="0.3">
      <c r="A81" s="361" t="s">
        <v>73</v>
      </c>
      <c r="B81" s="195"/>
      <c r="C81" s="195"/>
      <c r="D81" s="88"/>
      <c r="E81" s="342"/>
      <c r="F81" s="327"/>
      <c r="G81" s="87"/>
      <c r="H81" s="328">
        <f t="shared" si="8"/>
        <v>0</v>
      </c>
      <c r="I81" s="328">
        <f t="shared" si="9"/>
        <v>0</v>
      </c>
    </row>
    <row r="82" spans="1:9" s="76" customFormat="1" x14ac:dyDescent="0.3">
      <c r="A82" s="352" t="s">
        <v>74</v>
      </c>
      <c r="B82" s="195"/>
      <c r="C82" s="195"/>
      <c r="D82" s="88"/>
      <c r="E82" s="342"/>
      <c r="F82" s="327"/>
      <c r="G82" s="87"/>
      <c r="H82" s="328">
        <f t="shared" si="8"/>
        <v>0</v>
      </c>
      <c r="I82" s="328">
        <f t="shared" si="9"/>
        <v>0</v>
      </c>
    </row>
    <row r="83" spans="1:9" s="76" customFormat="1" x14ac:dyDescent="0.3">
      <c r="A83" s="352" t="s">
        <v>75</v>
      </c>
      <c r="B83" s="195"/>
      <c r="C83" s="195"/>
      <c r="D83" s="88"/>
      <c r="E83" s="342"/>
      <c r="F83" s="327"/>
      <c r="G83" s="87"/>
      <c r="H83" s="328">
        <f t="shared" si="8"/>
        <v>0</v>
      </c>
      <c r="I83" s="328">
        <f t="shared" si="9"/>
        <v>0</v>
      </c>
    </row>
    <row r="84" spans="1:9" s="76" customFormat="1" x14ac:dyDescent="0.3">
      <c r="A84" s="352" t="s">
        <v>76</v>
      </c>
      <c r="B84" s="195"/>
      <c r="C84" s="195"/>
      <c r="D84" s="88"/>
      <c r="E84" s="342"/>
      <c r="F84" s="327"/>
      <c r="G84" s="87"/>
      <c r="H84" s="328">
        <f t="shared" si="8"/>
        <v>0</v>
      </c>
      <c r="I84" s="328">
        <f t="shared" si="9"/>
        <v>0</v>
      </c>
    </row>
    <row r="85" spans="1:9" s="76" customFormat="1" x14ac:dyDescent="0.3">
      <c r="A85" s="352" t="s">
        <v>77</v>
      </c>
      <c r="B85" s="195"/>
      <c r="C85" s="195"/>
      <c r="D85" s="88"/>
      <c r="E85" s="342"/>
      <c r="F85" s="327"/>
      <c r="G85" s="87"/>
      <c r="H85" s="328">
        <f t="shared" si="8"/>
        <v>0</v>
      </c>
      <c r="I85" s="328">
        <f t="shared" si="9"/>
        <v>0</v>
      </c>
    </row>
    <row r="86" spans="1:9" s="76" customFormat="1" x14ac:dyDescent="0.3">
      <c r="A86" s="352" t="s">
        <v>78</v>
      </c>
      <c r="B86" s="195"/>
      <c r="C86" s="195"/>
      <c r="D86" s="88"/>
      <c r="E86" s="342"/>
      <c r="F86" s="327"/>
      <c r="G86" s="87"/>
      <c r="H86" s="328">
        <f t="shared" si="8"/>
        <v>0</v>
      </c>
      <c r="I86" s="328">
        <f t="shared" si="9"/>
        <v>0</v>
      </c>
    </row>
    <row r="87" spans="1:9" s="76" customFormat="1" x14ac:dyDescent="0.3">
      <c r="A87" s="325" t="s">
        <v>36</v>
      </c>
      <c r="B87" s="218"/>
      <c r="C87" s="218"/>
      <c r="D87" s="218"/>
      <c r="E87" s="342"/>
      <c r="F87" s="327"/>
      <c r="G87" s="87"/>
      <c r="H87" s="328">
        <f t="shared" si="8"/>
        <v>0</v>
      </c>
      <c r="I87" s="328">
        <f t="shared" si="9"/>
        <v>0</v>
      </c>
    </row>
    <row r="88" spans="1:9" s="76" customFormat="1" x14ac:dyDescent="0.3">
      <c r="A88" s="325" t="s">
        <v>36</v>
      </c>
      <c r="B88" s="218"/>
      <c r="C88" s="218"/>
      <c r="D88" s="218"/>
      <c r="E88" s="342"/>
      <c r="F88" s="327"/>
      <c r="G88" s="87"/>
      <c r="H88" s="328">
        <f t="shared" si="8"/>
        <v>0</v>
      </c>
      <c r="I88" s="328">
        <f t="shared" si="9"/>
        <v>0</v>
      </c>
    </row>
    <row r="89" spans="1:9" s="76" customFormat="1" x14ac:dyDescent="0.3">
      <c r="A89" s="325" t="s">
        <v>36</v>
      </c>
      <c r="B89" s="218"/>
      <c r="C89" s="218"/>
      <c r="D89" s="218"/>
      <c r="E89" s="342"/>
      <c r="F89" s="327"/>
      <c r="G89" s="87"/>
      <c r="H89" s="328">
        <f t="shared" si="8"/>
        <v>0</v>
      </c>
      <c r="I89" s="328">
        <f t="shared" si="9"/>
        <v>0</v>
      </c>
    </row>
    <row r="90" spans="1:9" s="76" customFormat="1" x14ac:dyDescent="0.3">
      <c r="A90" s="325" t="s">
        <v>37</v>
      </c>
      <c r="B90" s="218"/>
      <c r="C90" s="218"/>
      <c r="D90" s="218"/>
      <c r="E90" s="342"/>
      <c r="F90" s="327"/>
      <c r="G90" s="87"/>
      <c r="H90" s="328">
        <f t="shared" si="8"/>
        <v>0</v>
      </c>
      <c r="I90" s="328">
        <f t="shared" si="9"/>
        <v>0</v>
      </c>
    </row>
    <row r="91" spans="1:9" s="336" customFormat="1" ht="13.2" x14ac:dyDescent="0.25">
      <c r="A91" s="353" t="s">
        <v>79</v>
      </c>
      <c r="B91" s="354"/>
      <c r="C91" s="354"/>
      <c r="D91" s="354"/>
      <c r="E91" s="354"/>
      <c r="F91" s="355"/>
      <c r="G91" s="335">
        <f>SUM(G80:G90)</f>
        <v>0</v>
      </c>
      <c r="H91" s="335">
        <f>SUM(H80:H90)</f>
        <v>0</v>
      </c>
      <c r="I91" s="335">
        <f>SUM(I80:I90)</f>
        <v>0</v>
      </c>
    </row>
    <row r="92" spans="1:9" s="336" customFormat="1" ht="13.2" x14ac:dyDescent="0.25">
      <c r="A92" s="245"/>
      <c r="B92" s="245"/>
      <c r="C92" s="245"/>
      <c r="D92" s="245"/>
      <c r="E92" s="245"/>
      <c r="F92" s="362"/>
      <c r="G92" s="340"/>
      <c r="H92" s="340"/>
      <c r="I92" s="340"/>
    </row>
    <row r="93" spans="1:9" s="336" customFormat="1" ht="13.2" x14ac:dyDescent="0.25">
      <c r="A93" s="322" t="s">
        <v>80</v>
      </c>
      <c r="B93" s="356"/>
      <c r="C93" s="356"/>
      <c r="D93" s="323" t="s">
        <v>30</v>
      </c>
      <c r="E93" s="356"/>
      <c r="F93" s="363"/>
      <c r="G93" s="340"/>
      <c r="H93" s="340"/>
      <c r="I93" s="340"/>
    </row>
    <row r="94" spans="1:9" s="336" customFormat="1" x14ac:dyDescent="0.3">
      <c r="A94" s="364" t="s">
        <v>81</v>
      </c>
      <c r="B94" s="196"/>
      <c r="C94" s="196"/>
      <c r="D94" s="113"/>
      <c r="E94" s="89"/>
      <c r="F94" s="366" t="s">
        <v>289</v>
      </c>
      <c r="G94" s="90"/>
      <c r="H94" s="328">
        <f t="shared" ref="H94:H106" si="10">IFERROR(G94/$C$9,"")</f>
        <v>0</v>
      </c>
      <c r="I94" s="328">
        <f t="shared" ref="I94:I106" si="11">IFERROR(G94/$C$10,"")</f>
        <v>0</v>
      </c>
    </row>
    <row r="95" spans="1:9" s="336" customFormat="1" x14ac:dyDescent="0.3">
      <c r="A95" s="367" t="s">
        <v>82</v>
      </c>
      <c r="B95" s="197"/>
      <c r="C95" s="197"/>
      <c r="D95" s="89"/>
      <c r="E95" s="354"/>
      <c r="F95" s="355"/>
      <c r="G95" s="90"/>
      <c r="H95" s="328">
        <f t="shared" si="10"/>
        <v>0</v>
      </c>
      <c r="I95" s="328">
        <f t="shared" si="11"/>
        <v>0</v>
      </c>
    </row>
    <row r="96" spans="1:9" s="336" customFormat="1" x14ac:dyDescent="0.3">
      <c r="A96" s="367" t="s">
        <v>83</v>
      </c>
      <c r="B96" s="197"/>
      <c r="C96" s="197"/>
      <c r="D96" s="89"/>
      <c r="E96" s="354"/>
      <c r="F96" s="355"/>
      <c r="G96" s="90"/>
      <c r="H96" s="328">
        <f t="shared" si="10"/>
        <v>0</v>
      </c>
      <c r="I96" s="328">
        <f t="shared" si="11"/>
        <v>0</v>
      </c>
    </row>
    <row r="97" spans="1:9" s="336" customFormat="1" x14ac:dyDescent="0.3">
      <c r="A97" s="367" t="s">
        <v>84</v>
      </c>
      <c r="B97" s="197"/>
      <c r="C97" s="197"/>
      <c r="D97" s="89"/>
      <c r="E97" s="354"/>
      <c r="F97" s="355"/>
      <c r="G97" s="90"/>
      <c r="H97" s="328">
        <f t="shared" si="10"/>
        <v>0</v>
      </c>
      <c r="I97" s="328">
        <f t="shared" si="11"/>
        <v>0</v>
      </c>
    </row>
    <row r="98" spans="1:9" s="336" customFormat="1" x14ac:dyDescent="0.3">
      <c r="A98" s="367" t="s">
        <v>85</v>
      </c>
      <c r="B98" s="197"/>
      <c r="C98" s="197"/>
      <c r="D98" s="89"/>
      <c r="E98" s="354"/>
      <c r="F98" s="355"/>
      <c r="G98" s="90"/>
      <c r="H98" s="328">
        <f t="shared" si="10"/>
        <v>0</v>
      </c>
      <c r="I98" s="328">
        <f t="shared" si="11"/>
        <v>0</v>
      </c>
    </row>
    <row r="99" spans="1:9" s="336" customFormat="1" x14ac:dyDescent="0.3">
      <c r="A99" s="364" t="s">
        <v>86</v>
      </c>
      <c r="B99" s="196"/>
      <c r="C99" s="196"/>
      <c r="D99" s="112"/>
      <c r="E99" s="365"/>
      <c r="F99" s="368"/>
      <c r="G99" s="90"/>
      <c r="H99" s="328">
        <f t="shared" si="10"/>
        <v>0</v>
      </c>
      <c r="I99" s="328">
        <f t="shared" si="11"/>
        <v>0</v>
      </c>
    </row>
    <row r="100" spans="1:9" s="336" customFormat="1" x14ac:dyDescent="0.3">
      <c r="A100" s="364" t="s">
        <v>87</v>
      </c>
      <c r="B100" s="196"/>
      <c r="C100" s="196"/>
      <c r="D100" s="112"/>
      <c r="E100" s="365"/>
      <c r="F100" s="368"/>
      <c r="G100" s="90"/>
      <c r="H100" s="328">
        <f t="shared" si="10"/>
        <v>0</v>
      </c>
      <c r="I100" s="328">
        <f t="shared" si="11"/>
        <v>0</v>
      </c>
    </row>
    <row r="101" spans="1:9" s="336" customFormat="1" x14ac:dyDescent="0.3">
      <c r="A101" s="364" t="s">
        <v>88</v>
      </c>
      <c r="B101" s="196"/>
      <c r="C101" s="196"/>
      <c r="D101" s="112"/>
      <c r="E101" s="365"/>
      <c r="F101" s="368"/>
      <c r="G101" s="90"/>
      <c r="H101" s="328">
        <f t="shared" si="10"/>
        <v>0</v>
      </c>
      <c r="I101" s="328">
        <f t="shared" si="11"/>
        <v>0</v>
      </c>
    </row>
    <row r="102" spans="1:9" s="336" customFormat="1" x14ac:dyDescent="0.3">
      <c r="A102" s="325" t="s">
        <v>36</v>
      </c>
      <c r="B102" s="217"/>
      <c r="C102" s="217"/>
      <c r="D102" s="217"/>
      <c r="E102" s="365"/>
      <c r="F102" s="368"/>
      <c r="G102" s="90"/>
      <c r="H102" s="328">
        <f t="shared" si="10"/>
        <v>0</v>
      </c>
      <c r="I102" s="328">
        <f t="shared" si="11"/>
        <v>0</v>
      </c>
    </row>
    <row r="103" spans="1:9" s="336" customFormat="1" x14ac:dyDescent="0.3">
      <c r="A103" s="325" t="s">
        <v>36</v>
      </c>
      <c r="B103" s="217"/>
      <c r="C103" s="217"/>
      <c r="D103" s="217"/>
      <c r="E103" s="365"/>
      <c r="F103" s="368"/>
      <c r="G103" s="90"/>
      <c r="H103" s="328">
        <f t="shared" si="10"/>
        <v>0</v>
      </c>
      <c r="I103" s="328">
        <f t="shared" si="11"/>
        <v>0</v>
      </c>
    </row>
    <row r="104" spans="1:9" s="336" customFormat="1" x14ac:dyDescent="0.3">
      <c r="A104" s="325" t="s">
        <v>36</v>
      </c>
      <c r="B104" s="218"/>
      <c r="C104" s="218"/>
      <c r="D104" s="218"/>
      <c r="E104" s="365"/>
      <c r="F104" s="368"/>
      <c r="G104" s="90"/>
      <c r="H104" s="328">
        <f t="shared" si="10"/>
        <v>0</v>
      </c>
      <c r="I104" s="328">
        <f t="shared" si="11"/>
        <v>0</v>
      </c>
    </row>
    <row r="105" spans="1:9" s="336" customFormat="1" x14ac:dyDescent="0.3">
      <c r="A105" s="325" t="s">
        <v>37</v>
      </c>
      <c r="B105" s="218"/>
      <c r="C105" s="218"/>
      <c r="D105" s="218"/>
      <c r="E105" s="365"/>
      <c r="F105" s="368"/>
      <c r="G105" s="90"/>
      <c r="H105" s="328">
        <f t="shared" si="10"/>
        <v>0</v>
      </c>
      <c r="I105" s="328">
        <f t="shared" si="11"/>
        <v>0</v>
      </c>
    </row>
    <row r="106" spans="1:9" s="76" customFormat="1" x14ac:dyDescent="0.3">
      <c r="A106" s="357" t="s">
        <v>89</v>
      </c>
      <c r="B106" s="342"/>
      <c r="C106" s="342"/>
      <c r="D106" s="342"/>
      <c r="E106" s="342"/>
      <c r="F106" s="369">
        <f>IFERROR(G106/(G77+G91+SUM(G94:G105)+G145),"")</f>
        <v>0</v>
      </c>
      <c r="G106" s="87"/>
      <c r="H106" s="328">
        <f t="shared" si="10"/>
        <v>0</v>
      </c>
      <c r="I106" s="328">
        <f t="shared" si="11"/>
        <v>0</v>
      </c>
    </row>
    <row r="107" spans="1:9" s="336" customFormat="1" ht="13.2" x14ac:dyDescent="0.25">
      <c r="A107" s="245" t="s">
        <v>90</v>
      </c>
      <c r="B107" s="245"/>
      <c r="C107" s="245"/>
      <c r="D107" s="245"/>
      <c r="E107" s="245"/>
      <c r="F107" s="362"/>
      <c r="G107" s="335">
        <f>SUM(G94:G106)</f>
        <v>0</v>
      </c>
      <c r="H107" s="335">
        <f>SUM(H93:H106)</f>
        <v>0</v>
      </c>
      <c r="I107" s="335">
        <f>SUM(I91:I106)</f>
        <v>0</v>
      </c>
    </row>
    <row r="108" spans="1:9" s="76" customFormat="1" x14ac:dyDescent="0.3">
      <c r="F108" s="318"/>
      <c r="G108" s="319"/>
      <c r="H108" s="319"/>
      <c r="I108" s="319"/>
    </row>
    <row r="109" spans="1:9" s="76" customFormat="1" x14ac:dyDescent="0.3">
      <c r="A109" s="356" t="s">
        <v>91</v>
      </c>
      <c r="B109" s="341"/>
      <c r="C109" s="341"/>
      <c r="D109" s="341" t="s">
        <v>30</v>
      </c>
      <c r="E109" s="341"/>
      <c r="F109" s="324"/>
      <c r="G109" s="319"/>
      <c r="H109" s="319"/>
      <c r="I109" s="319"/>
    </row>
    <row r="110" spans="1:9" s="76" customFormat="1" x14ac:dyDescent="0.3">
      <c r="A110" s="325" t="s">
        <v>92</v>
      </c>
      <c r="B110" s="195"/>
      <c r="C110" s="195"/>
      <c r="D110" s="88"/>
      <c r="E110" s="342"/>
      <c r="F110" s="327"/>
      <c r="G110" s="87"/>
      <c r="H110" s="328">
        <f t="shared" ref="H110:H117" si="12">IFERROR(G110/$C$9,"")</f>
        <v>0</v>
      </c>
      <c r="I110" s="328">
        <f t="shared" ref="I110:I117" si="13">IFERROR(G110/$C$10,"")</f>
        <v>0</v>
      </c>
    </row>
    <row r="111" spans="1:9" s="76" customFormat="1" x14ac:dyDescent="0.3">
      <c r="A111" s="325" t="s">
        <v>93</v>
      </c>
      <c r="B111" s="195"/>
      <c r="C111" s="195"/>
      <c r="D111" s="88"/>
      <c r="E111" s="342"/>
      <c r="F111" s="327"/>
      <c r="G111" s="87"/>
      <c r="H111" s="328">
        <f t="shared" si="12"/>
        <v>0</v>
      </c>
      <c r="I111" s="328">
        <f t="shared" si="13"/>
        <v>0</v>
      </c>
    </row>
    <row r="112" spans="1:9" s="76" customFormat="1" x14ac:dyDescent="0.3">
      <c r="A112" s="325" t="s">
        <v>94</v>
      </c>
      <c r="B112" s="195"/>
      <c r="C112" s="195"/>
      <c r="D112" s="88"/>
      <c r="E112" s="342"/>
      <c r="F112" s="327"/>
      <c r="G112" s="87"/>
      <c r="H112" s="328">
        <f t="shared" si="12"/>
        <v>0</v>
      </c>
      <c r="I112" s="328">
        <f t="shared" si="13"/>
        <v>0</v>
      </c>
    </row>
    <row r="113" spans="1:9" s="76" customFormat="1" x14ac:dyDescent="0.3">
      <c r="A113" s="325" t="s">
        <v>95</v>
      </c>
      <c r="B113" s="195"/>
      <c r="C113" s="195"/>
      <c r="D113" s="88"/>
      <c r="E113" s="342"/>
      <c r="F113" s="327"/>
      <c r="G113" s="87"/>
      <c r="H113" s="328">
        <f t="shared" si="12"/>
        <v>0</v>
      </c>
      <c r="I113" s="328">
        <f t="shared" si="13"/>
        <v>0</v>
      </c>
    </row>
    <row r="114" spans="1:9" s="76" customFormat="1" x14ac:dyDescent="0.3">
      <c r="A114" s="325" t="s">
        <v>36</v>
      </c>
      <c r="B114" s="218"/>
      <c r="C114" s="218"/>
      <c r="D114" s="218"/>
      <c r="E114" s="342"/>
      <c r="F114" s="327"/>
      <c r="G114" s="87"/>
      <c r="H114" s="328">
        <f t="shared" si="12"/>
        <v>0</v>
      </c>
      <c r="I114" s="328">
        <f t="shared" si="13"/>
        <v>0</v>
      </c>
    </row>
    <row r="115" spans="1:9" s="76" customFormat="1" x14ac:dyDescent="0.3">
      <c r="A115" s="325" t="s">
        <v>36</v>
      </c>
      <c r="B115" s="218"/>
      <c r="C115" s="218"/>
      <c r="D115" s="218"/>
      <c r="E115" s="342"/>
      <c r="F115" s="327"/>
      <c r="G115" s="87"/>
      <c r="H115" s="328">
        <f t="shared" si="12"/>
        <v>0</v>
      </c>
      <c r="I115" s="328">
        <f t="shared" si="13"/>
        <v>0</v>
      </c>
    </row>
    <row r="116" spans="1:9" s="76" customFormat="1" x14ac:dyDescent="0.3">
      <c r="A116" s="325" t="s">
        <v>36</v>
      </c>
      <c r="B116" s="218"/>
      <c r="C116" s="218"/>
      <c r="D116" s="218"/>
      <c r="E116" s="342"/>
      <c r="F116" s="327"/>
      <c r="G116" s="87"/>
      <c r="H116" s="328">
        <f t="shared" si="12"/>
        <v>0</v>
      </c>
      <c r="I116" s="328">
        <f t="shared" si="13"/>
        <v>0</v>
      </c>
    </row>
    <row r="117" spans="1:9" s="76" customFormat="1" x14ac:dyDescent="0.3">
      <c r="A117" s="325" t="s">
        <v>37</v>
      </c>
      <c r="B117" s="218"/>
      <c r="C117" s="218"/>
      <c r="D117" s="218"/>
      <c r="E117" s="342"/>
      <c r="F117" s="327"/>
      <c r="G117" s="87"/>
      <c r="H117" s="328">
        <f t="shared" si="12"/>
        <v>0</v>
      </c>
      <c r="I117" s="328">
        <f t="shared" si="13"/>
        <v>0</v>
      </c>
    </row>
    <row r="118" spans="1:9" s="336" customFormat="1" ht="13.2" x14ac:dyDescent="0.25">
      <c r="A118" s="353" t="s">
        <v>96</v>
      </c>
      <c r="B118" s="354"/>
      <c r="C118" s="354"/>
      <c r="D118" s="354"/>
      <c r="E118" s="354"/>
      <c r="F118" s="355"/>
      <c r="G118" s="335">
        <f>SUM(G110:G117)</f>
        <v>0</v>
      </c>
      <c r="H118" s="335">
        <f>SUM(H110:H117)</f>
        <v>0</v>
      </c>
      <c r="I118" s="335">
        <f>SUM(I110:I117)</f>
        <v>0</v>
      </c>
    </row>
    <row r="119" spans="1:9" s="76" customFormat="1" x14ac:dyDescent="0.3">
      <c r="F119" s="318"/>
      <c r="G119" s="319"/>
      <c r="H119" s="319"/>
      <c r="I119" s="319"/>
    </row>
    <row r="120" spans="1:9" s="76" customFormat="1" x14ac:dyDescent="0.3">
      <c r="A120" s="322" t="s">
        <v>97</v>
      </c>
      <c r="B120" s="341"/>
      <c r="C120" s="341"/>
      <c r="D120" s="341" t="s">
        <v>30</v>
      </c>
      <c r="E120" s="341"/>
      <c r="F120" s="324"/>
      <c r="G120" s="319"/>
      <c r="H120" s="319"/>
      <c r="I120" s="319"/>
    </row>
    <row r="121" spans="1:9" s="76" customFormat="1" x14ac:dyDescent="0.3">
      <c r="A121" s="325" t="s">
        <v>98</v>
      </c>
      <c r="B121" s="195"/>
      <c r="C121" s="195"/>
      <c r="D121" s="88"/>
      <c r="E121" s="342"/>
      <c r="F121" s="327"/>
      <c r="G121" s="87"/>
      <c r="H121" s="328">
        <f t="shared" ref="H121:H131" si="14">IFERROR(G121/$C$9,"")</f>
        <v>0</v>
      </c>
      <c r="I121" s="328">
        <f t="shared" ref="I121:I131" si="15">IFERROR(G121/$C$10,"")</f>
        <v>0</v>
      </c>
    </row>
    <row r="122" spans="1:9" s="76" customFormat="1" x14ac:dyDescent="0.3">
      <c r="A122" s="325" t="s">
        <v>99</v>
      </c>
      <c r="B122" s="195"/>
      <c r="C122" s="195"/>
      <c r="D122" s="88"/>
      <c r="E122" s="342"/>
      <c r="F122" s="327"/>
      <c r="G122" s="87"/>
      <c r="H122" s="328">
        <f t="shared" si="14"/>
        <v>0</v>
      </c>
      <c r="I122" s="328">
        <f t="shared" si="15"/>
        <v>0</v>
      </c>
    </row>
    <row r="123" spans="1:9" s="76" customFormat="1" x14ac:dyDescent="0.3">
      <c r="A123" s="325" t="s">
        <v>100</v>
      </c>
      <c r="B123" s="195"/>
      <c r="C123" s="195"/>
      <c r="D123" s="88"/>
      <c r="E123" s="342"/>
      <c r="F123" s="327"/>
      <c r="G123" s="87"/>
      <c r="H123" s="328">
        <f t="shared" si="14"/>
        <v>0</v>
      </c>
      <c r="I123" s="328">
        <f t="shared" si="15"/>
        <v>0</v>
      </c>
    </row>
    <row r="124" spans="1:9" s="76" customFormat="1" x14ac:dyDescent="0.3">
      <c r="A124" s="325" t="s">
        <v>101</v>
      </c>
      <c r="B124" s="195"/>
      <c r="C124" s="195"/>
      <c r="D124" s="88"/>
      <c r="E124" s="342"/>
      <c r="F124" s="327"/>
      <c r="G124" s="87"/>
      <c r="H124" s="328">
        <f t="shared" si="14"/>
        <v>0</v>
      </c>
      <c r="I124" s="328">
        <f t="shared" si="15"/>
        <v>0</v>
      </c>
    </row>
    <row r="125" spans="1:9" s="76" customFormat="1" x14ac:dyDescent="0.3">
      <c r="A125" s="325" t="s">
        <v>102</v>
      </c>
      <c r="B125" s="195"/>
      <c r="C125" s="195"/>
      <c r="D125" s="88"/>
      <c r="E125" s="342"/>
      <c r="F125" s="327"/>
      <c r="G125" s="87"/>
      <c r="H125" s="328">
        <f t="shared" si="14"/>
        <v>0</v>
      </c>
      <c r="I125" s="328">
        <f t="shared" si="15"/>
        <v>0</v>
      </c>
    </row>
    <row r="126" spans="1:9" s="76" customFormat="1" x14ac:dyDescent="0.3">
      <c r="A126" s="325" t="s">
        <v>103</v>
      </c>
      <c r="B126" s="195"/>
      <c r="C126" s="195"/>
      <c r="D126" s="88"/>
      <c r="E126" s="342"/>
      <c r="F126" s="327"/>
      <c r="G126" s="87"/>
      <c r="H126" s="328">
        <f t="shared" si="14"/>
        <v>0</v>
      </c>
      <c r="I126" s="328">
        <f t="shared" si="15"/>
        <v>0</v>
      </c>
    </row>
    <row r="127" spans="1:9" s="76" customFormat="1" x14ac:dyDescent="0.3">
      <c r="A127" s="325" t="s">
        <v>104</v>
      </c>
      <c r="B127" s="195"/>
      <c r="C127" s="195"/>
      <c r="D127" s="88"/>
      <c r="E127" s="342"/>
      <c r="F127" s="370">
        <f>IFERROR(G127/(G147-G132),"")</f>
        <v>0</v>
      </c>
      <c r="G127" s="87"/>
      <c r="H127" s="328">
        <f t="shared" si="14"/>
        <v>0</v>
      </c>
      <c r="I127" s="328">
        <f t="shared" si="15"/>
        <v>0</v>
      </c>
    </row>
    <row r="128" spans="1:9" s="76" customFormat="1" x14ac:dyDescent="0.3">
      <c r="A128" s="325" t="s">
        <v>36</v>
      </c>
      <c r="B128" s="218"/>
      <c r="C128" s="218"/>
      <c r="D128" s="218"/>
      <c r="E128" s="342"/>
      <c r="F128" s="371"/>
      <c r="G128" s="87"/>
      <c r="H128" s="328">
        <f t="shared" si="14"/>
        <v>0</v>
      </c>
      <c r="I128" s="328">
        <f t="shared" si="15"/>
        <v>0</v>
      </c>
    </row>
    <row r="129" spans="1:9" s="76" customFormat="1" x14ac:dyDescent="0.3">
      <c r="A129" s="325" t="s">
        <v>36</v>
      </c>
      <c r="B129" s="218"/>
      <c r="C129" s="218"/>
      <c r="D129" s="218"/>
      <c r="E129" s="342"/>
      <c r="F129" s="371"/>
      <c r="G129" s="87"/>
      <c r="H129" s="328">
        <f t="shared" si="14"/>
        <v>0</v>
      </c>
      <c r="I129" s="328">
        <f t="shared" si="15"/>
        <v>0</v>
      </c>
    </row>
    <row r="130" spans="1:9" s="76" customFormat="1" x14ac:dyDescent="0.3">
      <c r="A130" s="325" t="s">
        <v>36</v>
      </c>
      <c r="B130" s="218"/>
      <c r="C130" s="218"/>
      <c r="D130" s="218"/>
      <c r="E130" s="342"/>
      <c r="F130" s="327"/>
      <c r="G130" s="87"/>
      <c r="H130" s="328">
        <f t="shared" si="14"/>
        <v>0</v>
      </c>
      <c r="I130" s="328">
        <f t="shared" si="15"/>
        <v>0</v>
      </c>
    </row>
    <row r="131" spans="1:9" s="76" customFormat="1" x14ac:dyDescent="0.3">
      <c r="A131" s="325" t="s">
        <v>37</v>
      </c>
      <c r="B131" s="218"/>
      <c r="C131" s="218"/>
      <c r="D131" s="218"/>
      <c r="E131" s="342"/>
      <c r="F131" s="327"/>
      <c r="G131" s="87"/>
      <c r="H131" s="328">
        <f t="shared" si="14"/>
        <v>0</v>
      </c>
      <c r="I131" s="328">
        <f t="shared" si="15"/>
        <v>0</v>
      </c>
    </row>
    <row r="132" spans="1:9" s="336" customFormat="1" ht="13.2" x14ac:dyDescent="0.25">
      <c r="A132" s="372" t="s">
        <v>105</v>
      </c>
      <c r="B132" s="354"/>
      <c r="C132" s="354"/>
      <c r="D132" s="354"/>
      <c r="E132" s="354"/>
      <c r="F132" s="355"/>
      <c r="G132" s="335">
        <f>SUM(G121:G131)</f>
        <v>0</v>
      </c>
      <c r="H132" s="335">
        <f>SUM(H121:H131)</f>
        <v>0</v>
      </c>
      <c r="I132" s="335">
        <f>SUM(I121:I131)</f>
        <v>0</v>
      </c>
    </row>
    <row r="133" spans="1:9" s="336" customFormat="1" ht="13.2" x14ac:dyDescent="0.25">
      <c r="A133" s="245"/>
      <c r="B133" s="245"/>
      <c r="C133" s="245"/>
      <c r="D133" s="245"/>
      <c r="E133" s="245"/>
      <c r="F133" s="362"/>
      <c r="G133" s="340"/>
      <c r="H133" s="340"/>
      <c r="I133" s="340"/>
    </row>
    <row r="134" spans="1:9" s="336" customFormat="1" ht="13.2" x14ac:dyDescent="0.25">
      <c r="A134" s="373" t="s">
        <v>106</v>
      </c>
      <c r="B134" s="373"/>
      <c r="C134" s="373"/>
      <c r="D134" s="374" t="s">
        <v>30</v>
      </c>
      <c r="E134" s="373"/>
      <c r="F134" s="375"/>
      <c r="G134" s="340"/>
      <c r="H134" s="340"/>
      <c r="I134" s="340"/>
    </row>
    <row r="135" spans="1:9" s="336" customFormat="1" x14ac:dyDescent="0.3">
      <c r="A135" s="325" t="s">
        <v>107</v>
      </c>
      <c r="B135" s="195"/>
      <c r="C135" s="195"/>
      <c r="D135" s="88"/>
      <c r="E135" s="342"/>
      <c r="F135" s="327"/>
      <c r="G135" s="87"/>
      <c r="H135" s="328">
        <f t="shared" ref="H135:H144" si="16">IFERROR(G135/$C$9,"")</f>
        <v>0</v>
      </c>
      <c r="I135" s="328">
        <f t="shared" ref="I135:I144" si="17">IFERROR(G135/$C$10,"")</f>
        <v>0</v>
      </c>
    </row>
    <row r="136" spans="1:9" s="336" customFormat="1" x14ac:dyDescent="0.3">
      <c r="A136" s="325" t="s">
        <v>108</v>
      </c>
      <c r="B136" s="195"/>
      <c r="C136" s="195"/>
      <c r="D136" s="88"/>
      <c r="E136" s="342"/>
      <c r="F136" s="327"/>
      <c r="G136" s="87"/>
      <c r="H136" s="328">
        <f t="shared" si="16"/>
        <v>0</v>
      </c>
      <c r="I136" s="328">
        <f t="shared" si="17"/>
        <v>0</v>
      </c>
    </row>
    <row r="137" spans="1:9" s="336" customFormat="1" x14ac:dyDescent="0.3">
      <c r="A137" s="325" t="s">
        <v>109</v>
      </c>
      <c r="B137" s="195"/>
      <c r="C137" s="195"/>
      <c r="D137" s="88"/>
      <c r="E137" s="342"/>
      <c r="F137" s="327"/>
      <c r="G137" s="87"/>
      <c r="H137" s="328">
        <f t="shared" si="16"/>
        <v>0</v>
      </c>
      <c r="I137" s="328">
        <f t="shared" si="17"/>
        <v>0</v>
      </c>
    </row>
    <row r="138" spans="1:9" s="336" customFormat="1" x14ac:dyDescent="0.3">
      <c r="A138" s="325" t="s">
        <v>110</v>
      </c>
      <c r="B138" s="195"/>
      <c r="C138" s="195"/>
      <c r="D138" s="88"/>
      <c r="E138" s="342"/>
      <c r="F138" s="327"/>
      <c r="G138" s="87"/>
      <c r="H138" s="328">
        <f t="shared" si="16"/>
        <v>0</v>
      </c>
      <c r="I138" s="328">
        <f t="shared" si="17"/>
        <v>0</v>
      </c>
    </row>
    <row r="139" spans="1:9" s="336" customFormat="1" x14ac:dyDescent="0.3">
      <c r="A139" s="325" t="s">
        <v>111</v>
      </c>
      <c r="B139" s="195"/>
      <c r="C139" s="195"/>
      <c r="D139" s="88"/>
      <c r="E139" s="342"/>
      <c r="F139" s="327"/>
      <c r="G139" s="87"/>
      <c r="H139" s="328">
        <f t="shared" si="16"/>
        <v>0</v>
      </c>
      <c r="I139" s="328">
        <f t="shared" si="17"/>
        <v>0</v>
      </c>
    </row>
    <row r="140" spans="1:9" s="336" customFormat="1" x14ac:dyDescent="0.3">
      <c r="A140" s="325" t="s">
        <v>112</v>
      </c>
      <c r="B140" s="195"/>
      <c r="C140" s="195"/>
      <c r="D140" s="88"/>
      <c r="E140" s="342"/>
      <c r="F140" s="327"/>
      <c r="G140" s="87"/>
      <c r="H140" s="328">
        <f t="shared" si="16"/>
        <v>0</v>
      </c>
      <c r="I140" s="328">
        <f t="shared" si="17"/>
        <v>0</v>
      </c>
    </row>
    <row r="141" spans="1:9" s="336" customFormat="1" x14ac:dyDescent="0.3">
      <c r="A141" s="325" t="s">
        <v>113</v>
      </c>
      <c r="B141" s="195"/>
      <c r="C141" s="195"/>
      <c r="D141" s="88"/>
      <c r="E141" s="342"/>
      <c r="F141" s="327"/>
      <c r="G141" s="87"/>
      <c r="H141" s="328">
        <f t="shared" si="16"/>
        <v>0</v>
      </c>
      <c r="I141" s="328">
        <f t="shared" si="17"/>
        <v>0</v>
      </c>
    </row>
    <row r="142" spans="1:9" s="336" customFormat="1" x14ac:dyDescent="0.3">
      <c r="A142" s="376" t="s">
        <v>37</v>
      </c>
      <c r="B142" s="218"/>
      <c r="C142" s="218"/>
      <c r="D142" s="218"/>
      <c r="E142" s="342"/>
      <c r="F142" s="327"/>
      <c r="G142" s="87"/>
      <c r="H142" s="328">
        <f t="shared" si="16"/>
        <v>0</v>
      </c>
      <c r="I142" s="328">
        <f t="shared" si="17"/>
        <v>0</v>
      </c>
    </row>
    <row r="143" spans="1:9" s="336" customFormat="1" x14ac:dyDescent="0.3">
      <c r="A143" s="376" t="s">
        <v>37</v>
      </c>
      <c r="B143" s="218"/>
      <c r="C143" s="218"/>
      <c r="D143" s="218"/>
      <c r="E143" s="342"/>
      <c r="F143" s="327"/>
      <c r="G143" s="87"/>
      <c r="H143" s="328">
        <f t="shared" si="16"/>
        <v>0</v>
      </c>
      <c r="I143" s="328">
        <f t="shared" si="17"/>
        <v>0</v>
      </c>
    </row>
    <row r="144" spans="1:9" s="336" customFormat="1" x14ac:dyDescent="0.3">
      <c r="A144" s="376" t="s">
        <v>37</v>
      </c>
      <c r="B144" s="217"/>
      <c r="C144" s="217"/>
      <c r="D144" s="217"/>
      <c r="E144" s="354"/>
      <c r="F144" s="355"/>
      <c r="G144" s="87"/>
      <c r="H144" s="328">
        <f t="shared" si="16"/>
        <v>0</v>
      </c>
      <c r="I144" s="328">
        <f t="shared" si="17"/>
        <v>0</v>
      </c>
    </row>
    <row r="145" spans="1:9" s="336" customFormat="1" ht="13.2" x14ac:dyDescent="0.25">
      <c r="A145" s="354" t="s">
        <v>114</v>
      </c>
      <c r="B145" s="354"/>
      <c r="C145" s="354"/>
      <c r="D145" s="354"/>
      <c r="E145" s="354"/>
      <c r="F145" s="355"/>
      <c r="G145" s="335">
        <f>SUM(G133:G144)</f>
        <v>0</v>
      </c>
      <c r="H145" s="335">
        <f>SUM(H133:H144)</f>
        <v>0</v>
      </c>
      <c r="I145" s="335">
        <f>SUM(I133:I144)</f>
        <v>0</v>
      </c>
    </row>
    <row r="146" spans="1:9" s="76" customFormat="1" x14ac:dyDescent="0.3">
      <c r="F146" s="318"/>
      <c r="G146" s="319"/>
      <c r="H146" s="319"/>
      <c r="I146" s="319"/>
    </row>
    <row r="147" spans="1:9" s="336" customFormat="1" ht="13.2" x14ac:dyDescent="0.25">
      <c r="A147" s="377" t="s">
        <v>115</v>
      </c>
      <c r="B147" s="378"/>
      <c r="C147" s="378"/>
      <c r="D147" s="378"/>
      <c r="E147" s="378"/>
      <c r="F147" s="379"/>
      <c r="G147" s="380">
        <f>SUM(G56,G77,G91,G107,G118,G132,G145)</f>
        <v>20000</v>
      </c>
      <c r="H147" s="380">
        <f>SUM(H56,H77,H91,H107,H118,H132,H145)</f>
        <v>5272.727272727273</v>
      </c>
      <c r="I147" s="380">
        <f>SUM(I56,I77,I91,I107,I118,I132,I145)</f>
        <v>5001.5</v>
      </c>
    </row>
  </sheetData>
  <sheetProtection algorithmName="SHA-512" hashValue="1dwSnX3WMrP0OPI9eFDKlfvJQMJKoIeinrN6QNpIjfFPumhSf+Y1LcG8tJxARQo5c6HuhSMbymdFlsS62L8n5g==" saltValue="0eJnFJYYq5ZkmrSMddBmkQ==" spinCount="100000" sheet="1" objects="1" scenarios="1"/>
  <mergeCells count="32">
    <mergeCell ref="B70:D70"/>
    <mergeCell ref="B76:D76"/>
    <mergeCell ref="B87:D87"/>
    <mergeCell ref="C2:I2"/>
    <mergeCell ref="C3:I3"/>
    <mergeCell ref="A5:I5"/>
    <mergeCell ref="A6:I6"/>
    <mergeCell ref="C55:D55"/>
    <mergeCell ref="B52:D52"/>
    <mergeCell ref="B51:D51"/>
    <mergeCell ref="B105:D105"/>
    <mergeCell ref="B104:D104"/>
    <mergeCell ref="B103:D103"/>
    <mergeCell ref="B102:D102"/>
    <mergeCell ref="B74:D74"/>
    <mergeCell ref="B75:D75"/>
    <mergeCell ref="B144:D144"/>
    <mergeCell ref="B143:D143"/>
    <mergeCell ref="B142:D142"/>
    <mergeCell ref="B54:D54"/>
    <mergeCell ref="B53:D53"/>
    <mergeCell ref="B117:D117"/>
    <mergeCell ref="B116:D116"/>
    <mergeCell ref="B115:D115"/>
    <mergeCell ref="B114:D114"/>
    <mergeCell ref="B131:D131"/>
    <mergeCell ref="B130:D130"/>
    <mergeCell ref="B129:D129"/>
    <mergeCell ref="B128:D128"/>
    <mergeCell ref="B88:D88"/>
    <mergeCell ref="B89:D89"/>
    <mergeCell ref="B90:D90"/>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E821-6FED-46D8-830E-14699F05E217}">
  <sheetPr>
    <tabColor theme="4" tint="0.79998168889431442"/>
  </sheetPr>
  <dimension ref="A1:J46"/>
  <sheetViews>
    <sheetView topLeftCell="A18" workbookViewId="0">
      <selection activeCell="G12" sqref="G12"/>
    </sheetView>
  </sheetViews>
  <sheetFormatPr defaultRowHeight="13.2" x14ac:dyDescent="0.25"/>
  <cols>
    <col min="1" max="1" width="3" style="38" customWidth="1"/>
    <col min="2" max="2" width="42.6640625" style="38" customWidth="1"/>
    <col min="3" max="3" width="19.44140625" style="40" customWidth="1"/>
    <col min="4" max="4" width="3.33203125" style="40" customWidth="1"/>
    <col min="5" max="5" width="2.33203125" style="38" customWidth="1"/>
    <col min="6" max="6" width="35.6640625" style="38" customWidth="1"/>
    <col min="7" max="7" width="14.5546875" style="38" bestFit="1" customWidth="1"/>
    <col min="8" max="8" width="9.5546875" style="39" customWidth="1"/>
    <col min="9" max="9" width="18.6640625" style="38" customWidth="1"/>
    <col min="10" max="10" width="26.5546875" style="40" customWidth="1"/>
    <col min="11" max="256" width="9.109375" style="38"/>
    <col min="257" max="257" width="3" style="38" customWidth="1"/>
    <col min="258" max="258" width="41.109375" style="38" customWidth="1"/>
    <col min="259" max="259" width="12.5546875" style="38" customWidth="1"/>
    <col min="260" max="260" width="3.33203125" style="38" customWidth="1"/>
    <col min="261" max="261" width="2.33203125" style="38" customWidth="1"/>
    <col min="262" max="262" width="35.6640625" style="38" customWidth="1"/>
    <col min="263" max="263" width="14.5546875" style="38" bestFit="1" customWidth="1"/>
    <col min="264" max="264" width="5.5546875" style="38" customWidth="1"/>
    <col min="265" max="265" width="5.88671875" style="38" customWidth="1"/>
    <col min="266" max="266" width="11.33203125" style="38" customWidth="1"/>
    <col min="267" max="512" width="9.109375" style="38"/>
    <col min="513" max="513" width="3" style="38" customWidth="1"/>
    <col min="514" max="514" width="41.109375" style="38" customWidth="1"/>
    <col min="515" max="515" width="12.5546875" style="38" customWidth="1"/>
    <col min="516" max="516" width="3.33203125" style="38" customWidth="1"/>
    <col min="517" max="517" width="2.33203125" style="38" customWidth="1"/>
    <col min="518" max="518" width="35.6640625" style="38" customWidth="1"/>
    <col min="519" max="519" width="14.5546875" style="38" bestFit="1" customWidth="1"/>
    <col min="520" max="520" width="5.5546875" style="38" customWidth="1"/>
    <col min="521" max="521" width="5.88671875" style="38" customWidth="1"/>
    <col min="522" max="522" width="11.33203125" style="38" customWidth="1"/>
    <col min="523" max="768" width="9.109375" style="38"/>
    <col min="769" max="769" width="3" style="38" customWidth="1"/>
    <col min="770" max="770" width="41.109375" style="38" customWidth="1"/>
    <col min="771" max="771" width="12.5546875" style="38" customWidth="1"/>
    <col min="772" max="772" width="3.33203125" style="38" customWidth="1"/>
    <col min="773" max="773" width="2.33203125" style="38" customWidth="1"/>
    <col min="774" max="774" width="35.6640625" style="38" customWidth="1"/>
    <col min="775" max="775" width="14.5546875" style="38" bestFit="1" customWidth="1"/>
    <col min="776" max="776" width="5.5546875" style="38" customWidth="1"/>
    <col min="777" max="777" width="5.88671875" style="38" customWidth="1"/>
    <col min="778" max="778" width="11.33203125" style="38" customWidth="1"/>
    <col min="779" max="1024" width="9.109375" style="38"/>
    <col min="1025" max="1025" width="3" style="38" customWidth="1"/>
    <col min="1026" max="1026" width="41.109375" style="38" customWidth="1"/>
    <col min="1027" max="1027" width="12.5546875" style="38" customWidth="1"/>
    <col min="1028" max="1028" width="3.33203125" style="38" customWidth="1"/>
    <col min="1029" max="1029" width="2.33203125" style="38" customWidth="1"/>
    <col min="1030" max="1030" width="35.6640625" style="38" customWidth="1"/>
    <col min="1031" max="1031" width="14.5546875" style="38" bestFit="1" customWidth="1"/>
    <col min="1032" max="1032" width="5.5546875" style="38" customWidth="1"/>
    <col min="1033" max="1033" width="5.88671875" style="38" customWidth="1"/>
    <col min="1034" max="1034" width="11.33203125" style="38" customWidth="1"/>
    <col min="1035" max="1280" width="9.109375" style="38"/>
    <col min="1281" max="1281" width="3" style="38" customWidth="1"/>
    <col min="1282" max="1282" width="41.109375" style="38" customWidth="1"/>
    <col min="1283" max="1283" width="12.5546875" style="38" customWidth="1"/>
    <col min="1284" max="1284" width="3.33203125" style="38" customWidth="1"/>
    <col min="1285" max="1285" width="2.33203125" style="38" customWidth="1"/>
    <col min="1286" max="1286" width="35.6640625" style="38" customWidth="1"/>
    <col min="1287" max="1287" width="14.5546875" style="38" bestFit="1" customWidth="1"/>
    <col min="1288" max="1288" width="5.5546875" style="38" customWidth="1"/>
    <col min="1289" max="1289" width="5.88671875" style="38" customWidth="1"/>
    <col min="1290" max="1290" width="11.33203125" style="38" customWidth="1"/>
    <col min="1291" max="1536" width="9.109375" style="38"/>
    <col min="1537" max="1537" width="3" style="38" customWidth="1"/>
    <col min="1538" max="1538" width="41.109375" style="38" customWidth="1"/>
    <col min="1539" max="1539" width="12.5546875" style="38" customWidth="1"/>
    <col min="1540" max="1540" width="3.33203125" style="38" customWidth="1"/>
    <col min="1541" max="1541" width="2.33203125" style="38" customWidth="1"/>
    <col min="1542" max="1542" width="35.6640625" style="38" customWidth="1"/>
    <col min="1543" max="1543" width="14.5546875" style="38" bestFit="1" customWidth="1"/>
    <col min="1544" max="1544" width="5.5546875" style="38" customWidth="1"/>
    <col min="1545" max="1545" width="5.88671875" style="38" customWidth="1"/>
    <col min="1546" max="1546" width="11.33203125" style="38" customWidth="1"/>
    <col min="1547" max="1792" width="9.109375" style="38"/>
    <col min="1793" max="1793" width="3" style="38" customWidth="1"/>
    <col min="1794" max="1794" width="41.109375" style="38" customWidth="1"/>
    <col min="1795" max="1795" width="12.5546875" style="38" customWidth="1"/>
    <col min="1796" max="1796" width="3.33203125" style="38" customWidth="1"/>
    <col min="1797" max="1797" width="2.33203125" style="38" customWidth="1"/>
    <col min="1798" max="1798" width="35.6640625" style="38" customWidth="1"/>
    <col min="1799" max="1799" width="14.5546875" style="38" bestFit="1" customWidth="1"/>
    <col min="1800" max="1800" width="5.5546875" style="38" customWidth="1"/>
    <col min="1801" max="1801" width="5.88671875" style="38" customWidth="1"/>
    <col min="1802" max="1802" width="11.33203125" style="38" customWidth="1"/>
    <col min="1803" max="2048" width="9.109375" style="38"/>
    <col min="2049" max="2049" width="3" style="38" customWidth="1"/>
    <col min="2050" max="2050" width="41.109375" style="38" customWidth="1"/>
    <col min="2051" max="2051" width="12.5546875" style="38" customWidth="1"/>
    <col min="2052" max="2052" width="3.33203125" style="38" customWidth="1"/>
    <col min="2053" max="2053" width="2.33203125" style="38" customWidth="1"/>
    <col min="2054" max="2054" width="35.6640625" style="38" customWidth="1"/>
    <col min="2055" max="2055" width="14.5546875" style="38" bestFit="1" customWidth="1"/>
    <col min="2056" max="2056" width="5.5546875" style="38" customWidth="1"/>
    <col min="2057" max="2057" width="5.88671875" style="38" customWidth="1"/>
    <col min="2058" max="2058" width="11.33203125" style="38" customWidth="1"/>
    <col min="2059" max="2304" width="9.109375" style="38"/>
    <col min="2305" max="2305" width="3" style="38" customWidth="1"/>
    <col min="2306" max="2306" width="41.109375" style="38" customWidth="1"/>
    <col min="2307" max="2307" width="12.5546875" style="38" customWidth="1"/>
    <col min="2308" max="2308" width="3.33203125" style="38" customWidth="1"/>
    <col min="2309" max="2309" width="2.33203125" style="38" customWidth="1"/>
    <col min="2310" max="2310" width="35.6640625" style="38" customWidth="1"/>
    <col min="2311" max="2311" width="14.5546875" style="38" bestFit="1" customWidth="1"/>
    <col min="2312" max="2312" width="5.5546875" style="38" customWidth="1"/>
    <col min="2313" max="2313" width="5.88671875" style="38" customWidth="1"/>
    <col min="2314" max="2314" width="11.33203125" style="38" customWidth="1"/>
    <col min="2315" max="2560" width="9.109375" style="38"/>
    <col min="2561" max="2561" width="3" style="38" customWidth="1"/>
    <col min="2562" max="2562" width="41.109375" style="38" customWidth="1"/>
    <col min="2563" max="2563" width="12.5546875" style="38" customWidth="1"/>
    <col min="2564" max="2564" width="3.33203125" style="38" customWidth="1"/>
    <col min="2565" max="2565" width="2.33203125" style="38" customWidth="1"/>
    <col min="2566" max="2566" width="35.6640625" style="38" customWidth="1"/>
    <col min="2567" max="2567" width="14.5546875" style="38" bestFit="1" customWidth="1"/>
    <col min="2568" max="2568" width="5.5546875" style="38" customWidth="1"/>
    <col min="2569" max="2569" width="5.88671875" style="38" customWidth="1"/>
    <col min="2570" max="2570" width="11.33203125" style="38" customWidth="1"/>
    <col min="2571" max="2816" width="9.109375" style="38"/>
    <col min="2817" max="2817" width="3" style="38" customWidth="1"/>
    <col min="2818" max="2818" width="41.109375" style="38" customWidth="1"/>
    <col min="2819" max="2819" width="12.5546875" style="38" customWidth="1"/>
    <col min="2820" max="2820" width="3.33203125" style="38" customWidth="1"/>
    <col min="2821" max="2821" width="2.33203125" style="38" customWidth="1"/>
    <col min="2822" max="2822" width="35.6640625" style="38" customWidth="1"/>
    <col min="2823" max="2823" width="14.5546875" style="38" bestFit="1" customWidth="1"/>
    <col min="2824" max="2824" width="5.5546875" style="38" customWidth="1"/>
    <col min="2825" max="2825" width="5.88671875" style="38" customWidth="1"/>
    <col min="2826" max="2826" width="11.33203125" style="38" customWidth="1"/>
    <col min="2827" max="3072" width="9.109375" style="38"/>
    <col min="3073" max="3073" width="3" style="38" customWidth="1"/>
    <col min="3074" max="3074" width="41.109375" style="38" customWidth="1"/>
    <col min="3075" max="3075" width="12.5546875" style="38" customWidth="1"/>
    <col min="3076" max="3076" width="3.33203125" style="38" customWidth="1"/>
    <col min="3077" max="3077" width="2.33203125" style="38" customWidth="1"/>
    <col min="3078" max="3078" width="35.6640625" style="38" customWidth="1"/>
    <col min="3079" max="3079" width="14.5546875" style="38" bestFit="1" customWidth="1"/>
    <col min="3080" max="3080" width="5.5546875" style="38" customWidth="1"/>
    <col min="3081" max="3081" width="5.88671875" style="38" customWidth="1"/>
    <col min="3082" max="3082" width="11.33203125" style="38" customWidth="1"/>
    <col min="3083" max="3328" width="9.109375" style="38"/>
    <col min="3329" max="3329" width="3" style="38" customWidth="1"/>
    <col min="3330" max="3330" width="41.109375" style="38" customWidth="1"/>
    <col min="3331" max="3331" width="12.5546875" style="38" customWidth="1"/>
    <col min="3332" max="3332" width="3.33203125" style="38" customWidth="1"/>
    <col min="3333" max="3333" width="2.33203125" style="38" customWidth="1"/>
    <col min="3334" max="3334" width="35.6640625" style="38" customWidth="1"/>
    <col min="3335" max="3335" width="14.5546875" style="38" bestFit="1" customWidth="1"/>
    <col min="3336" max="3336" width="5.5546875" style="38" customWidth="1"/>
    <col min="3337" max="3337" width="5.88671875" style="38" customWidth="1"/>
    <col min="3338" max="3338" width="11.33203125" style="38" customWidth="1"/>
    <col min="3339" max="3584" width="9.109375" style="38"/>
    <col min="3585" max="3585" width="3" style="38" customWidth="1"/>
    <col min="3586" max="3586" width="41.109375" style="38" customWidth="1"/>
    <col min="3587" max="3587" width="12.5546875" style="38" customWidth="1"/>
    <col min="3588" max="3588" width="3.33203125" style="38" customWidth="1"/>
    <col min="3589" max="3589" width="2.33203125" style="38" customWidth="1"/>
    <col min="3590" max="3590" width="35.6640625" style="38" customWidth="1"/>
    <col min="3591" max="3591" width="14.5546875" style="38" bestFit="1" customWidth="1"/>
    <col min="3592" max="3592" width="5.5546875" style="38" customWidth="1"/>
    <col min="3593" max="3593" width="5.88671875" style="38" customWidth="1"/>
    <col min="3594" max="3594" width="11.33203125" style="38" customWidth="1"/>
    <col min="3595" max="3840" width="9.109375" style="38"/>
    <col min="3841" max="3841" width="3" style="38" customWidth="1"/>
    <col min="3842" max="3842" width="41.109375" style="38" customWidth="1"/>
    <col min="3843" max="3843" width="12.5546875" style="38" customWidth="1"/>
    <col min="3844" max="3844" width="3.33203125" style="38" customWidth="1"/>
    <col min="3845" max="3845" width="2.33203125" style="38" customWidth="1"/>
    <col min="3846" max="3846" width="35.6640625" style="38" customWidth="1"/>
    <col min="3847" max="3847" width="14.5546875" style="38" bestFit="1" customWidth="1"/>
    <col min="3848" max="3848" width="5.5546875" style="38" customWidth="1"/>
    <col min="3849" max="3849" width="5.88671875" style="38" customWidth="1"/>
    <col min="3850" max="3850" width="11.33203125" style="38" customWidth="1"/>
    <col min="3851" max="4096" width="9.109375" style="38"/>
    <col min="4097" max="4097" width="3" style="38" customWidth="1"/>
    <col min="4098" max="4098" width="41.109375" style="38" customWidth="1"/>
    <col min="4099" max="4099" width="12.5546875" style="38" customWidth="1"/>
    <col min="4100" max="4100" width="3.33203125" style="38" customWidth="1"/>
    <col min="4101" max="4101" width="2.33203125" style="38" customWidth="1"/>
    <col min="4102" max="4102" width="35.6640625" style="38" customWidth="1"/>
    <col min="4103" max="4103" width="14.5546875" style="38" bestFit="1" customWidth="1"/>
    <col min="4104" max="4104" width="5.5546875" style="38" customWidth="1"/>
    <col min="4105" max="4105" width="5.88671875" style="38" customWidth="1"/>
    <col min="4106" max="4106" width="11.33203125" style="38" customWidth="1"/>
    <col min="4107" max="4352" width="9.109375" style="38"/>
    <col min="4353" max="4353" width="3" style="38" customWidth="1"/>
    <col min="4354" max="4354" width="41.109375" style="38" customWidth="1"/>
    <col min="4355" max="4355" width="12.5546875" style="38" customWidth="1"/>
    <col min="4356" max="4356" width="3.33203125" style="38" customWidth="1"/>
    <col min="4357" max="4357" width="2.33203125" style="38" customWidth="1"/>
    <col min="4358" max="4358" width="35.6640625" style="38" customWidth="1"/>
    <col min="4359" max="4359" width="14.5546875" style="38" bestFit="1" customWidth="1"/>
    <col min="4360" max="4360" width="5.5546875" style="38" customWidth="1"/>
    <col min="4361" max="4361" width="5.88671875" style="38" customWidth="1"/>
    <col min="4362" max="4362" width="11.33203125" style="38" customWidth="1"/>
    <col min="4363" max="4608" width="9.109375" style="38"/>
    <col min="4609" max="4609" width="3" style="38" customWidth="1"/>
    <col min="4610" max="4610" width="41.109375" style="38" customWidth="1"/>
    <col min="4611" max="4611" width="12.5546875" style="38" customWidth="1"/>
    <col min="4612" max="4612" width="3.33203125" style="38" customWidth="1"/>
    <col min="4613" max="4613" width="2.33203125" style="38" customWidth="1"/>
    <col min="4614" max="4614" width="35.6640625" style="38" customWidth="1"/>
    <col min="4615" max="4615" width="14.5546875" style="38" bestFit="1" customWidth="1"/>
    <col min="4616" max="4616" width="5.5546875" style="38" customWidth="1"/>
    <col min="4617" max="4617" width="5.88671875" style="38" customWidth="1"/>
    <col min="4618" max="4618" width="11.33203125" style="38" customWidth="1"/>
    <col min="4619" max="4864" width="9.109375" style="38"/>
    <col min="4865" max="4865" width="3" style="38" customWidth="1"/>
    <col min="4866" max="4866" width="41.109375" style="38" customWidth="1"/>
    <col min="4867" max="4867" width="12.5546875" style="38" customWidth="1"/>
    <col min="4868" max="4868" width="3.33203125" style="38" customWidth="1"/>
    <col min="4869" max="4869" width="2.33203125" style="38" customWidth="1"/>
    <col min="4870" max="4870" width="35.6640625" style="38" customWidth="1"/>
    <col min="4871" max="4871" width="14.5546875" style="38" bestFit="1" customWidth="1"/>
    <col min="4872" max="4872" width="5.5546875" style="38" customWidth="1"/>
    <col min="4873" max="4873" width="5.88671875" style="38" customWidth="1"/>
    <col min="4874" max="4874" width="11.33203125" style="38" customWidth="1"/>
    <col min="4875" max="5120" width="9.109375" style="38"/>
    <col min="5121" max="5121" width="3" style="38" customWidth="1"/>
    <col min="5122" max="5122" width="41.109375" style="38" customWidth="1"/>
    <col min="5123" max="5123" width="12.5546875" style="38" customWidth="1"/>
    <col min="5124" max="5124" width="3.33203125" style="38" customWidth="1"/>
    <col min="5125" max="5125" width="2.33203125" style="38" customWidth="1"/>
    <col min="5126" max="5126" width="35.6640625" style="38" customWidth="1"/>
    <col min="5127" max="5127" width="14.5546875" style="38" bestFit="1" customWidth="1"/>
    <col min="5128" max="5128" width="5.5546875" style="38" customWidth="1"/>
    <col min="5129" max="5129" width="5.88671875" style="38" customWidth="1"/>
    <col min="5130" max="5130" width="11.33203125" style="38" customWidth="1"/>
    <col min="5131" max="5376" width="9.109375" style="38"/>
    <col min="5377" max="5377" width="3" style="38" customWidth="1"/>
    <col min="5378" max="5378" width="41.109375" style="38" customWidth="1"/>
    <col min="5379" max="5379" width="12.5546875" style="38" customWidth="1"/>
    <col min="5380" max="5380" width="3.33203125" style="38" customWidth="1"/>
    <col min="5381" max="5381" width="2.33203125" style="38" customWidth="1"/>
    <col min="5382" max="5382" width="35.6640625" style="38" customWidth="1"/>
    <col min="5383" max="5383" width="14.5546875" style="38" bestFit="1" customWidth="1"/>
    <col min="5384" max="5384" width="5.5546875" style="38" customWidth="1"/>
    <col min="5385" max="5385" width="5.88671875" style="38" customWidth="1"/>
    <col min="5386" max="5386" width="11.33203125" style="38" customWidth="1"/>
    <col min="5387" max="5632" width="9.109375" style="38"/>
    <col min="5633" max="5633" width="3" style="38" customWidth="1"/>
    <col min="5634" max="5634" width="41.109375" style="38" customWidth="1"/>
    <col min="5635" max="5635" width="12.5546875" style="38" customWidth="1"/>
    <col min="5636" max="5636" width="3.33203125" style="38" customWidth="1"/>
    <col min="5637" max="5637" width="2.33203125" style="38" customWidth="1"/>
    <col min="5638" max="5638" width="35.6640625" style="38" customWidth="1"/>
    <col min="5639" max="5639" width="14.5546875" style="38" bestFit="1" customWidth="1"/>
    <col min="5640" max="5640" width="5.5546875" style="38" customWidth="1"/>
    <col min="5641" max="5641" width="5.88671875" style="38" customWidth="1"/>
    <col min="5642" max="5642" width="11.33203125" style="38" customWidth="1"/>
    <col min="5643" max="5888" width="9.109375" style="38"/>
    <col min="5889" max="5889" width="3" style="38" customWidth="1"/>
    <col min="5890" max="5890" width="41.109375" style="38" customWidth="1"/>
    <col min="5891" max="5891" width="12.5546875" style="38" customWidth="1"/>
    <col min="5892" max="5892" width="3.33203125" style="38" customWidth="1"/>
    <col min="5893" max="5893" width="2.33203125" style="38" customWidth="1"/>
    <col min="5894" max="5894" width="35.6640625" style="38" customWidth="1"/>
    <col min="5895" max="5895" width="14.5546875" style="38" bestFit="1" customWidth="1"/>
    <col min="5896" max="5896" width="5.5546875" style="38" customWidth="1"/>
    <col min="5897" max="5897" width="5.88671875" style="38" customWidth="1"/>
    <col min="5898" max="5898" width="11.33203125" style="38" customWidth="1"/>
    <col min="5899" max="6144" width="9.109375" style="38"/>
    <col min="6145" max="6145" width="3" style="38" customWidth="1"/>
    <col min="6146" max="6146" width="41.109375" style="38" customWidth="1"/>
    <col min="6147" max="6147" width="12.5546875" style="38" customWidth="1"/>
    <col min="6148" max="6148" width="3.33203125" style="38" customWidth="1"/>
    <col min="6149" max="6149" width="2.33203125" style="38" customWidth="1"/>
    <col min="6150" max="6150" width="35.6640625" style="38" customWidth="1"/>
    <col min="6151" max="6151" width="14.5546875" style="38" bestFit="1" customWidth="1"/>
    <col min="6152" max="6152" width="5.5546875" style="38" customWidth="1"/>
    <col min="6153" max="6153" width="5.88671875" style="38" customWidth="1"/>
    <col min="6154" max="6154" width="11.33203125" style="38" customWidth="1"/>
    <col min="6155" max="6400" width="9.109375" style="38"/>
    <col min="6401" max="6401" width="3" style="38" customWidth="1"/>
    <col min="6402" max="6402" width="41.109375" style="38" customWidth="1"/>
    <col min="6403" max="6403" width="12.5546875" style="38" customWidth="1"/>
    <col min="6404" max="6404" width="3.33203125" style="38" customWidth="1"/>
    <col min="6405" max="6405" width="2.33203125" style="38" customWidth="1"/>
    <col min="6406" max="6406" width="35.6640625" style="38" customWidth="1"/>
    <col min="6407" max="6407" width="14.5546875" style="38" bestFit="1" customWidth="1"/>
    <col min="6408" max="6408" width="5.5546875" style="38" customWidth="1"/>
    <col min="6409" max="6409" width="5.88671875" style="38" customWidth="1"/>
    <col min="6410" max="6410" width="11.33203125" style="38" customWidth="1"/>
    <col min="6411" max="6656" width="9.109375" style="38"/>
    <col min="6657" max="6657" width="3" style="38" customWidth="1"/>
    <col min="6658" max="6658" width="41.109375" style="38" customWidth="1"/>
    <col min="6659" max="6659" width="12.5546875" style="38" customWidth="1"/>
    <col min="6660" max="6660" width="3.33203125" style="38" customWidth="1"/>
    <col min="6661" max="6661" width="2.33203125" style="38" customWidth="1"/>
    <col min="6662" max="6662" width="35.6640625" style="38" customWidth="1"/>
    <col min="6663" max="6663" width="14.5546875" style="38" bestFit="1" customWidth="1"/>
    <col min="6664" max="6664" width="5.5546875" style="38" customWidth="1"/>
    <col min="6665" max="6665" width="5.88671875" style="38" customWidth="1"/>
    <col min="6666" max="6666" width="11.33203125" style="38" customWidth="1"/>
    <col min="6667" max="6912" width="9.109375" style="38"/>
    <col min="6913" max="6913" width="3" style="38" customWidth="1"/>
    <col min="6914" max="6914" width="41.109375" style="38" customWidth="1"/>
    <col min="6915" max="6915" width="12.5546875" style="38" customWidth="1"/>
    <col min="6916" max="6916" width="3.33203125" style="38" customWidth="1"/>
    <col min="6917" max="6917" width="2.33203125" style="38" customWidth="1"/>
    <col min="6918" max="6918" width="35.6640625" style="38" customWidth="1"/>
    <col min="6919" max="6919" width="14.5546875" style="38" bestFit="1" customWidth="1"/>
    <col min="6920" max="6920" width="5.5546875" style="38" customWidth="1"/>
    <col min="6921" max="6921" width="5.88671875" style="38" customWidth="1"/>
    <col min="6922" max="6922" width="11.33203125" style="38" customWidth="1"/>
    <col min="6923" max="7168" width="9.109375" style="38"/>
    <col min="7169" max="7169" width="3" style="38" customWidth="1"/>
    <col min="7170" max="7170" width="41.109375" style="38" customWidth="1"/>
    <col min="7171" max="7171" width="12.5546875" style="38" customWidth="1"/>
    <col min="7172" max="7172" width="3.33203125" style="38" customWidth="1"/>
    <col min="7173" max="7173" width="2.33203125" style="38" customWidth="1"/>
    <col min="7174" max="7174" width="35.6640625" style="38" customWidth="1"/>
    <col min="7175" max="7175" width="14.5546875" style="38" bestFit="1" customWidth="1"/>
    <col min="7176" max="7176" width="5.5546875" style="38" customWidth="1"/>
    <col min="7177" max="7177" width="5.88671875" style="38" customWidth="1"/>
    <col min="7178" max="7178" width="11.33203125" style="38" customWidth="1"/>
    <col min="7179" max="7424" width="9.109375" style="38"/>
    <col min="7425" max="7425" width="3" style="38" customWidth="1"/>
    <col min="7426" max="7426" width="41.109375" style="38" customWidth="1"/>
    <col min="7427" max="7427" width="12.5546875" style="38" customWidth="1"/>
    <col min="7428" max="7428" width="3.33203125" style="38" customWidth="1"/>
    <col min="7429" max="7429" width="2.33203125" style="38" customWidth="1"/>
    <col min="7430" max="7430" width="35.6640625" style="38" customWidth="1"/>
    <col min="7431" max="7431" width="14.5546875" style="38" bestFit="1" customWidth="1"/>
    <col min="7432" max="7432" width="5.5546875" style="38" customWidth="1"/>
    <col min="7433" max="7433" width="5.88671875" style="38" customWidth="1"/>
    <col min="7434" max="7434" width="11.33203125" style="38" customWidth="1"/>
    <col min="7435" max="7680" width="9.109375" style="38"/>
    <col min="7681" max="7681" width="3" style="38" customWidth="1"/>
    <col min="7682" max="7682" width="41.109375" style="38" customWidth="1"/>
    <col min="7683" max="7683" width="12.5546875" style="38" customWidth="1"/>
    <col min="7684" max="7684" width="3.33203125" style="38" customWidth="1"/>
    <col min="7685" max="7685" width="2.33203125" style="38" customWidth="1"/>
    <col min="7686" max="7686" width="35.6640625" style="38" customWidth="1"/>
    <col min="7687" max="7687" width="14.5546875" style="38" bestFit="1" customWidth="1"/>
    <col min="7688" max="7688" width="5.5546875" style="38" customWidth="1"/>
    <col min="7689" max="7689" width="5.88671875" style="38" customWidth="1"/>
    <col min="7690" max="7690" width="11.33203125" style="38" customWidth="1"/>
    <col min="7691" max="7936" width="9.109375" style="38"/>
    <col min="7937" max="7937" width="3" style="38" customWidth="1"/>
    <col min="7938" max="7938" width="41.109375" style="38" customWidth="1"/>
    <col min="7939" max="7939" width="12.5546875" style="38" customWidth="1"/>
    <col min="7940" max="7940" width="3.33203125" style="38" customWidth="1"/>
    <col min="7941" max="7941" width="2.33203125" style="38" customWidth="1"/>
    <col min="7942" max="7942" width="35.6640625" style="38" customWidth="1"/>
    <col min="7943" max="7943" width="14.5546875" style="38" bestFit="1" customWidth="1"/>
    <col min="7944" max="7944" width="5.5546875" style="38" customWidth="1"/>
    <col min="7945" max="7945" width="5.88671875" style="38" customWidth="1"/>
    <col min="7946" max="7946" width="11.33203125" style="38" customWidth="1"/>
    <col min="7947" max="8192" width="9.109375" style="38"/>
    <col min="8193" max="8193" width="3" style="38" customWidth="1"/>
    <col min="8194" max="8194" width="41.109375" style="38" customWidth="1"/>
    <col min="8195" max="8195" width="12.5546875" style="38" customWidth="1"/>
    <col min="8196" max="8196" width="3.33203125" style="38" customWidth="1"/>
    <col min="8197" max="8197" width="2.33203125" style="38" customWidth="1"/>
    <col min="8198" max="8198" width="35.6640625" style="38" customWidth="1"/>
    <col min="8199" max="8199" width="14.5546875" style="38" bestFit="1" customWidth="1"/>
    <col min="8200" max="8200" width="5.5546875" style="38" customWidth="1"/>
    <col min="8201" max="8201" width="5.88671875" style="38" customWidth="1"/>
    <col min="8202" max="8202" width="11.33203125" style="38" customWidth="1"/>
    <col min="8203" max="8448" width="9.109375" style="38"/>
    <col min="8449" max="8449" width="3" style="38" customWidth="1"/>
    <col min="8450" max="8450" width="41.109375" style="38" customWidth="1"/>
    <col min="8451" max="8451" width="12.5546875" style="38" customWidth="1"/>
    <col min="8452" max="8452" width="3.33203125" style="38" customWidth="1"/>
    <col min="8453" max="8453" width="2.33203125" style="38" customWidth="1"/>
    <col min="8454" max="8454" width="35.6640625" style="38" customWidth="1"/>
    <col min="8455" max="8455" width="14.5546875" style="38" bestFit="1" customWidth="1"/>
    <col min="8456" max="8456" width="5.5546875" style="38" customWidth="1"/>
    <col min="8457" max="8457" width="5.88671875" style="38" customWidth="1"/>
    <col min="8458" max="8458" width="11.33203125" style="38" customWidth="1"/>
    <col min="8459" max="8704" width="9.109375" style="38"/>
    <col min="8705" max="8705" width="3" style="38" customWidth="1"/>
    <col min="8706" max="8706" width="41.109375" style="38" customWidth="1"/>
    <col min="8707" max="8707" width="12.5546875" style="38" customWidth="1"/>
    <col min="8708" max="8708" width="3.33203125" style="38" customWidth="1"/>
    <col min="8709" max="8709" width="2.33203125" style="38" customWidth="1"/>
    <col min="8710" max="8710" width="35.6640625" style="38" customWidth="1"/>
    <col min="8711" max="8711" width="14.5546875" style="38" bestFit="1" customWidth="1"/>
    <col min="8712" max="8712" width="5.5546875" style="38" customWidth="1"/>
    <col min="8713" max="8713" width="5.88671875" style="38" customWidth="1"/>
    <col min="8714" max="8714" width="11.33203125" style="38" customWidth="1"/>
    <col min="8715" max="8960" width="9.109375" style="38"/>
    <col min="8961" max="8961" width="3" style="38" customWidth="1"/>
    <col min="8962" max="8962" width="41.109375" style="38" customWidth="1"/>
    <col min="8963" max="8963" width="12.5546875" style="38" customWidth="1"/>
    <col min="8964" max="8964" width="3.33203125" style="38" customWidth="1"/>
    <col min="8965" max="8965" width="2.33203125" style="38" customWidth="1"/>
    <col min="8966" max="8966" width="35.6640625" style="38" customWidth="1"/>
    <col min="8967" max="8967" width="14.5546875" style="38" bestFit="1" customWidth="1"/>
    <col min="8968" max="8968" width="5.5546875" style="38" customWidth="1"/>
    <col min="8969" max="8969" width="5.88671875" style="38" customWidth="1"/>
    <col min="8970" max="8970" width="11.33203125" style="38" customWidth="1"/>
    <col min="8971" max="9216" width="9.109375" style="38"/>
    <col min="9217" max="9217" width="3" style="38" customWidth="1"/>
    <col min="9218" max="9218" width="41.109375" style="38" customWidth="1"/>
    <col min="9219" max="9219" width="12.5546875" style="38" customWidth="1"/>
    <col min="9220" max="9220" width="3.33203125" style="38" customWidth="1"/>
    <col min="9221" max="9221" width="2.33203125" style="38" customWidth="1"/>
    <col min="9222" max="9222" width="35.6640625" style="38" customWidth="1"/>
    <col min="9223" max="9223" width="14.5546875" style="38" bestFit="1" customWidth="1"/>
    <col min="9224" max="9224" width="5.5546875" style="38" customWidth="1"/>
    <col min="9225" max="9225" width="5.88671875" style="38" customWidth="1"/>
    <col min="9226" max="9226" width="11.33203125" style="38" customWidth="1"/>
    <col min="9227" max="9472" width="9.109375" style="38"/>
    <col min="9473" max="9473" width="3" style="38" customWidth="1"/>
    <col min="9474" max="9474" width="41.109375" style="38" customWidth="1"/>
    <col min="9475" max="9475" width="12.5546875" style="38" customWidth="1"/>
    <col min="9476" max="9476" width="3.33203125" style="38" customWidth="1"/>
    <col min="9477" max="9477" width="2.33203125" style="38" customWidth="1"/>
    <col min="9478" max="9478" width="35.6640625" style="38" customWidth="1"/>
    <col min="9479" max="9479" width="14.5546875" style="38" bestFit="1" customWidth="1"/>
    <col min="9480" max="9480" width="5.5546875" style="38" customWidth="1"/>
    <col min="9481" max="9481" width="5.88671875" style="38" customWidth="1"/>
    <col min="9482" max="9482" width="11.33203125" style="38" customWidth="1"/>
    <col min="9483" max="9728" width="9.109375" style="38"/>
    <col min="9729" max="9729" width="3" style="38" customWidth="1"/>
    <col min="9730" max="9730" width="41.109375" style="38" customWidth="1"/>
    <col min="9731" max="9731" width="12.5546875" style="38" customWidth="1"/>
    <col min="9732" max="9732" width="3.33203125" style="38" customWidth="1"/>
    <col min="9733" max="9733" width="2.33203125" style="38" customWidth="1"/>
    <col min="9734" max="9734" width="35.6640625" style="38" customWidth="1"/>
    <col min="9735" max="9735" width="14.5546875" style="38" bestFit="1" customWidth="1"/>
    <col min="9736" max="9736" width="5.5546875" style="38" customWidth="1"/>
    <col min="9737" max="9737" width="5.88671875" style="38" customWidth="1"/>
    <col min="9738" max="9738" width="11.33203125" style="38" customWidth="1"/>
    <col min="9739" max="9984" width="9.109375" style="38"/>
    <col min="9985" max="9985" width="3" style="38" customWidth="1"/>
    <col min="9986" max="9986" width="41.109375" style="38" customWidth="1"/>
    <col min="9987" max="9987" width="12.5546875" style="38" customWidth="1"/>
    <col min="9988" max="9988" width="3.33203125" style="38" customWidth="1"/>
    <col min="9989" max="9989" width="2.33203125" style="38" customWidth="1"/>
    <col min="9990" max="9990" width="35.6640625" style="38" customWidth="1"/>
    <col min="9991" max="9991" width="14.5546875" style="38" bestFit="1" customWidth="1"/>
    <col min="9992" max="9992" width="5.5546875" style="38" customWidth="1"/>
    <col min="9993" max="9993" width="5.88671875" style="38" customWidth="1"/>
    <col min="9994" max="9994" width="11.33203125" style="38" customWidth="1"/>
    <col min="9995" max="10240" width="9.109375" style="38"/>
    <col min="10241" max="10241" width="3" style="38" customWidth="1"/>
    <col min="10242" max="10242" width="41.109375" style="38" customWidth="1"/>
    <col min="10243" max="10243" width="12.5546875" style="38" customWidth="1"/>
    <col min="10244" max="10244" width="3.33203125" style="38" customWidth="1"/>
    <col min="10245" max="10245" width="2.33203125" style="38" customWidth="1"/>
    <col min="10246" max="10246" width="35.6640625" style="38" customWidth="1"/>
    <col min="10247" max="10247" width="14.5546875" style="38" bestFit="1" customWidth="1"/>
    <col min="10248" max="10248" width="5.5546875" style="38" customWidth="1"/>
    <col min="10249" max="10249" width="5.88671875" style="38" customWidth="1"/>
    <col min="10250" max="10250" width="11.33203125" style="38" customWidth="1"/>
    <col min="10251" max="10496" width="9.109375" style="38"/>
    <col min="10497" max="10497" width="3" style="38" customWidth="1"/>
    <col min="10498" max="10498" width="41.109375" style="38" customWidth="1"/>
    <col min="10499" max="10499" width="12.5546875" style="38" customWidth="1"/>
    <col min="10500" max="10500" width="3.33203125" style="38" customWidth="1"/>
    <col min="10501" max="10501" width="2.33203125" style="38" customWidth="1"/>
    <col min="10502" max="10502" width="35.6640625" style="38" customWidth="1"/>
    <col min="10503" max="10503" width="14.5546875" style="38" bestFit="1" customWidth="1"/>
    <col min="10504" max="10504" width="5.5546875" style="38" customWidth="1"/>
    <col min="10505" max="10505" width="5.88671875" style="38" customWidth="1"/>
    <col min="10506" max="10506" width="11.33203125" style="38" customWidth="1"/>
    <col min="10507" max="10752" width="9.109375" style="38"/>
    <col min="10753" max="10753" width="3" style="38" customWidth="1"/>
    <col min="10754" max="10754" width="41.109375" style="38" customWidth="1"/>
    <col min="10755" max="10755" width="12.5546875" style="38" customWidth="1"/>
    <col min="10756" max="10756" width="3.33203125" style="38" customWidth="1"/>
    <col min="10757" max="10757" width="2.33203125" style="38" customWidth="1"/>
    <col min="10758" max="10758" width="35.6640625" style="38" customWidth="1"/>
    <col min="10759" max="10759" width="14.5546875" style="38" bestFit="1" customWidth="1"/>
    <col min="10760" max="10760" width="5.5546875" style="38" customWidth="1"/>
    <col min="10761" max="10761" width="5.88671875" style="38" customWidth="1"/>
    <col min="10762" max="10762" width="11.33203125" style="38" customWidth="1"/>
    <col min="10763" max="11008" width="9.109375" style="38"/>
    <col min="11009" max="11009" width="3" style="38" customWidth="1"/>
    <col min="11010" max="11010" width="41.109375" style="38" customWidth="1"/>
    <col min="11011" max="11011" width="12.5546875" style="38" customWidth="1"/>
    <col min="11012" max="11012" width="3.33203125" style="38" customWidth="1"/>
    <col min="11013" max="11013" width="2.33203125" style="38" customWidth="1"/>
    <col min="11014" max="11014" width="35.6640625" style="38" customWidth="1"/>
    <col min="11015" max="11015" width="14.5546875" style="38" bestFit="1" customWidth="1"/>
    <col min="11016" max="11016" width="5.5546875" style="38" customWidth="1"/>
    <col min="11017" max="11017" width="5.88671875" style="38" customWidth="1"/>
    <col min="11018" max="11018" width="11.33203125" style="38" customWidth="1"/>
    <col min="11019" max="11264" width="9.109375" style="38"/>
    <col min="11265" max="11265" width="3" style="38" customWidth="1"/>
    <col min="11266" max="11266" width="41.109375" style="38" customWidth="1"/>
    <col min="11267" max="11267" width="12.5546875" style="38" customWidth="1"/>
    <col min="11268" max="11268" width="3.33203125" style="38" customWidth="1"/>
    <col min="11269" max="11269" width="2.33203125" style="38" customWidth="1"/>
    <col min="11270" max="11270" width="35.6640625" style="38" customWidth="1"/>
    <col min="11271" max="11271" width="14.5546875" style="38" bestFit="1" customWidth="1"/>
    <col min="11272" max="11272" width="5.5546875" style="38" customWidth="1"/>
    <col min="11273" max="11273" width="5.88671875" style="38" customWidth="1"/>
    <col min="11274" max="11274" width="11.33203125" style="38" customWidth="1"/>
    <col min="11275" max="11520" width="9.109375" style="38"/>
    <col min="11521" max="11521" width="3" style="38" customWidth="1"/>
    <col min="11522" max="11522" width="41.109375" style="38" customWidth="1"/>
    <col min="11523" max="11523" width="12.5546875" style="38" customWidth="1"/>
    <col min="11524" max="11524" width="3.33203125" style="38" customWidth="1"/>
    <col min="11525" max="11525" width="2.33203125" style="38" customWidth="1"/>
    <col min="11526" max="11526" width="35.6640625" style="38" customWidth="1"/>
    <col min="11527" max="11527" width="14.5546875" style="38" bestFit="1" customWidth="1"/>
    <col min="11528" max="11528" width="5.5546875" style="38" customWidth="1"/>
    <col min="11529" max="11529" width="5.88671875" style="38" customWidth="1"/>
    <col min="11530" max="11530" width="11.33203125" style="38" customWidth="1"/>
    <col min="11531" max="11776" width="9.109375" style="38"/>
    <col min="11777" max="11777" width="3" style="38" customWidth="1"/>
    <col min="11778" max="11778" width="41.109375" style="38" customWidth="1"/>
    <col min="11779" max="11779" width="12.5546875" style="38" customWidth="1"/>
    <col min="11780" max="11780" width="3.33203125" style="38" customWidth="1"/>
    <col min="11781" max="11781" width="2.33203125" style="38" customWidth="1"/>
    <col min="11782" max="11782" width="35.6640625" style="38" customWidth="1"/>
    <col min="11783" max="11783" width="14.5546875" style="38" bestFit="1" customWidth="1"/>
    <col min="11784" max="11784" width="5.5546875" style="38" customWidth="1"/>
    <col min="11785" max="11785" width="5.88671875" style="38" customWidth="1"/>
    <col min="11786" max="11786" width="11.33203125" style="38" customWidth="1"/>
    <col min="11787" max="12032" width="9.109375" style="38"/>
    <col min="12033" max="12033" width="3" style="38" customWidth="1"/>
    <col min="12034" max="12034" width="41.109375" style="38" customWidth="1"/>
    <col min="12035" max="12035" width="12.5546875" style="38" customWidth="1"/>
    <col min="12036" max="12036" width="3.33203125" style="38" customWidth="1"/>
    <col min="12037" max="12037" width="2.33203125" style="38" customWidth="1"/>
    <col min="12038" max="12038" width="35.6640625" style="38" customWidth="1"/>
    <col min="12039" max="12039" width="14.5546875" style="38" bestFit="1" customWidth="1"/>
    <col min="12040" max="12040" width="5.5546875" style="38" customWidth="1"/>
    <col min="12041" max="12041" width="5.88671875" style="38" customWidth="1"/>
    <col min="12042" max="12042" width="11.33203125" style="38" customWidth="1"/>
    <col min="12043" max="12288" width="9.109375" style="38"/>
    <col min="12289" max="12289" width="3" style="38" customWidth="1"/>
    <col min="12290" max="12290" width="41.109375" style="38" customWidth="1"/>
    <col min="12291" max="12291" width="12.5546875" style="38" customWidth="1"/>
    <col min="12292" max="12292" width="3.33203125" style="38" customWidth="1"/>
    <col min="12293" max="12293" width="2.33203125" style="38" customWidth="1"/>
    <col min="12294" max="12294" width="35.6640625" style="38" customWidth="1"/>
    <col min="12295" max="12295" width="14.5546875" style="38" bestFit="1" customWidth="1"/>
    <col min="12296" max="12296" width="5.5546875" style="38" customWidth="1"/>
    <col min="12297" max="12297" width="5.88671875" style="38" customWidth="1"/>
    <col min="12298" max="12298" width="11.33203125" style="38" customWidth="1"/>
    <col min="12299" max="12544" width="9.109375" style="38"/>
    <col min="12545" max="12545" width="3" style="38" customWidth="1"/>
    <col min="12546" max="12546" width="41.109375" style="38" customWidth="1"/>
    <col min="12547" max="12547" width="12.5546875" style="38" customWidth="1"/>
    <col min="12548" max="12548" width="3.33203125" style="38" customWidth="1"/>
    <col min="12549" max="12549" width="2.33203125" style="38" customWidth="1"/>
    <col min="12550" max="12550" width="35.6640625" style="38" customWidth="1"/>
    <col min="12551" max="12551" width="14.5546875" style="38" bestFit="1" customWidth="1"/>
    <col min="12552" max="12552" width="5.5546875" style="38" customWidth="1"/>
    <col min="12553" max="12553" width="5.88671875" style="38" customWidth="1"/>
    <col min="12554" max="12554" width="11.33203125" style="38" customWidth="1"/>
    <col min="12555" max="12800" width="9.109375" style="38"/>
    <col min="12801" max="12801" width="3" style="38" customWidth="1"/>
    <col min="12802" max="12802" width="41.109375" style="38" customWidth="1"/>
    <col min="12803" max="12803" width="12.5546875" style="38" customWidth="1"/>
    <col min="12804" max="12804" width="3.33203125" style="38" customWidth="1"/>
    <col min="12805" max="12805" width="2.33203125" style="38" customWidth="1"/>
    <col min="12806" max="12806" width="35.6640625" style="38" customWidth="1"/>
    <col min="12807" max="12807" width="14.5546875" style="38" bestFit="1" customWidth="1"/>
    <col min="12808" max="12808" width="5.5546875" style="38" customWidth="1"/>
    <col min="12809" max="12809" width="5.88671875" style="38" customWidth="1"/>
    <col min="12810" max="12810" width="11.33203125" style="38" customWidth="1"/>
    <col min="12811" max="13056" width="9.109375" style="38"/>
    <col min="13057" max="13057" width="3" style="38" customWidth="1"/>
    <col min="13058" max="13058" width="41.109375" style="38" customWidth="1"/>
    <col min="13059" max="13059" width="12.5546875" style="38" customWidth="1"/>
    <col min="13060" max="13060" width="3.33203125" style="38" customWidth="1"/>
    <col min="13061" max="13061" width="2.33203125" style="38" customWidth="1"/>
    <col min="13062" max="13062" width="35.6640625" style="38" customWidth="1"/>
    <col min="13063" max="13063" width="14.5546875" style="38" bestFit="1" customWidth="1"/>
    <col min="13064" max="13064" width="5.5546875" style="38" customWidth="1"/>
    <col min="13065" max="13065" width="5.88671875" style="38" customWidth="1"/>
    <col min="13066" max="13066" width="11.33203125" style="38" customWidth="1"/>
    <col min="13067" max="13312" width="9.109375" style="38"/>
    <col min="13313" max="13313" width="3" style="38" customWidth="1"/>
    <col min="13314" max="13314" width="41.109375" style="38" customWidth="1"/>
    <col min="13315" max="13315" width="12.5546875" style="38" customWidth="1"/>
    <col min="13316" max="13316" width="3.33203125" style="38" customWidth="1"/>
    <col min="13317" max="13317" width="2.33203125" style="38" customWidth="1"/>
    <col min="13318" max="13318" width="35.6640625" style="38" customWidth="1"/>
    <col min="13319" max="13319" width="14.5546875" style="38" bestFit="1" customWidth="1"/>
    <col min="13320" max="13320" width="5.5546875" style="38" customWidth="1"/>
    <col min="13321" max="13321" width="5.88671875" style="38" customWidth="1"/>
    <col min="13322" max="13322" width="11.33203125" style="38" customWidth="1"/>
    <col min="13323" max="13568" width="9.109375" style="38"/>
    <col min="13569" max="13569" width="3" style="38" customWidth="1"/>
    <col min="13570" max="13570" width="41.109375" style="38" customWidth="1"/>
    <col min="13571" max="13571" width="12.5546875" style="38" customWidth="1"/>
    <col min="13572" max="13572" width="3.33203125" style="38" customWidth="1"/>
    <col min="13573" max="13573" width="2.33203125" style="38" customWidth="1"/>
    <col min="13574" max="13574" width="35.6640625" style="38" customWidth="1"/>
    <col min="13575" max="13575" width="14.5546875" style="38" bestFit="1" customWidth="1"/>
    <col min="13576" max="13576" width="5.5546875" style="38" customWidth="1"/>
    <col min="13577" max="13577" width="5.88671875" style="38" customWidth="1"/>
    <col min="13578" max="13578" width="11.33203125" style="38" customWidth="1"/>
    <col min="13579" max="13824" width="9.109375" style="38"/>
    <col min="13825" max="13825" width="3" style="38" customWidth="1"/>
    <col min="13826" max="13826" width="41.109375" style="38" customWidth="1"/>
    <col min="13827" max="13827" width="12.5546875" style="38" customWidth="1"/>
    <col min="13828" max="13828" width="3.33203125" style="38" customWidth="1"/>
    <col min="13829" max="13829" width="2.33203125" style="38" customWidth="1"/>
    <col min="13830" max="13830" width="35.6640625" style="38" customWidth="1"/>
    <col min="13831" max="13831" width="14.5546875" style="38" bestFit="1" customWidth="1"/>
    <col min="13832" max="13832" width="5.5546875" style="38" customWidth="1"/>
    <col min="13833" max="13833" width="5.88671875" style="38" customWidth="1"/>
    <col min="13834" max="13834" width="11.33203125" style="38" customWidth="1"/>
    <col min="13835" max="14080" width="9.109375" style="38"/>
    <col min="14081" max="14081" width="3" style="38" customWidth="1"/>
    <col min="14082" max="14082" width="41.109375" style="38" customWidth="1"/>
    <col min="14083" max="14083" width="12.5546875" style="38" customWidth="1"/>
    <col min="14084" max="14084" width="3.33203125" style="38" customWidth="1"/>
    <col min="14085" max="14085" width="2.33203125" style="38" customWidth="1"/>
    <col min="14086" max="14086" width="35.6640625" style="38" customWidth="1"/>
    <col min="14087" max="14087" width="14.5546875" style="38" bestFit="1" customWidth="1"/>
    <col min="14088" max="14088" width="5.5546875" style="38" customWidth="1"/>
    <col min="14089" max="14089" width="5.88671875" style="38" customWidth="1"/>
    <col min="14090" max="14090" width="11.33203125" style="38" customWidth="1"/>
    <col min="14091" max="14336" width="9.109375" style="38"/>
    <col min="14337" max="14337" width="3" style="38" customWidth="1"/>
    <col min="14338" max="14338" width="41.109375" style="38" customWidth="1"/>
    <col min="14339" max="14339" width="12.5546875" style="38" customWidth="1"/>
    <col min="14340" max="14340" width="3.33203125" style="38" customWidth="1"/>
    <col min="14341" max="14341" width="2.33203125" style="38" customWidth="1"/>
    <col min="14342" max="14342" width="35.6640625" style="38" customWidth="1"/>
    <col min="14343" max="14343" width="14.5546875" style="38" bestFit="1" customWidth="1"/>
    <col min="14344" max="14344" width="5.5546875" style="38" customWidth="1"/>
    <col min="14345" max="14345" width="5.88671875" style="38" customWidth="1"/>
    <col min="14346" max="14346" width="11.33203125" style="38" customWidth="1"/>
    <col min="14347" max="14592" width="9.109375" style="38"/>
    <col min="14593" max="14593" width="3" style="38" customWidth="1"/>
    <col min="14594" max="14594" width="41.109375" style="38" customWidth="1"/>
    <col min="14595" max="14595" width="12.5546875" style="38" customWidth="1"/>
    <col min="14596" max="14596" width="3.33203125" style="38" customWidth="1"/>
    <col min="14597" max="14597" width="2.33203125" style="38" customWidth="1"/>
    <col min="14598" max="14598" width="35.6640625" style="38" customWidth="1"/>
    <col min="14599" max="14599" width="14.5546875" style="38" bestFit="1" customWidth="1"/>
    <col min="14600" max="14600" width="5.5546875" style="38" customWidth="1"/>
    <col min="14601" max="14601" width="5.88671875" style="38" customWidth="1"/>
    <col min="14602" max="14602" width="11.33203125" style="38" customWidth="1"/>
    <col min="14603" max="14848" width="9.109375" style="38"/>
    <col min="14849" max="14849" width="3" style="38" customWidth="1"/>
    <col min="14850" max="14850" width="41.109375" style="38" customWidth="1"/>
    <col min="14851" max="14851" width="12.5546875" style="38" customWidth="1"/>
    <col min="14852" max="14852" width="3.33203125" style="38" customWidth="1"/>
    <col min="14853" max="14853" width="2.33203125" style="38" customWidth="1"/>
    <col min="14854" max="14854" width="35.6640625" style="38" customWidth="1"/>
    <col min="14855" max="14855" width="14.5546875" style="38" bestFit="1" customWidth="1"/>
    <col min="14856" max="14856" width="5.5546875" style="38" customWidth="1"/>
    <col min="14857" max="14857" width="5.88671875" style="38" customWidth="1"/>
    <col min="14858" max="14858" width="11.33203125" style="38" customWidth="1"/>
    <col min="14859" max="15104" width="9.109375" style="38"/>
    <col min="15105" max="15105" width="3" style="38" customWidth="1"/>
    <col min="15106" max="15106" width="41.109375" style="38" customWidth="1"/>
    <col min="15107" max="15107" width="12.5546875" style="38" customWidth="1"/>
    <col min="15108" max="15108" width="3.33203125" style="38" customWidth="1"/>
    <col min="15109" max="15109" width="2.33203125" style="38" customWidth="1"/>
    <col min="15110" max="15110" width="35.6640625" style="38" customWidth="1"/>
    <col min="15111" max="15111" width="14.5546875" style="38" bestFit="1" customWidth="1"/>
    <col min="15112" max="15112" width="5.5546875" style="38" customWidth="1"/>
    <col min="15113" max="15113" width="5.88671875" style="38" customWidth="1"/>
    <col min="15114" max="15114" width="11.33203125" style="38" customWidth="1"/>
    <col min="15115" max="15360" width="9.109375" style="38"/>
    <col min="15361" max="15361" width="3" style="38" customWidth="1"/>
    <col min="15362" max="15362" width="41.109375" style="38" customWidth="1"/>
    <col min="15363" max="15363" width="12.5546875" style="38" customWidth="1"/>
    <col min="15364" max="15364" width="3.33203125" style="38" customWidth="1"/>
    <col min="15365" max="15365" width="2.33203125" style="38" customWidth="1"/>
    <col min="15366" max="15366" width="35.6640625" style="38" customWidth="1"/>
    <col min="15367" max="15367" width="14.5546875" style="38" bestFit="1" customWidth="1"/>
    <col min="15368" max="15368" width="5.5546875" style="38" customWidth="1"/>
    <col min="15369" max="15369" width="5.88671875" style="38" customWidth="1"/>
    <col min="15370" max="15370" width="11.33203125" style="38" customWidth="1"/>
    <col min="15371" max="15616" width="9.109375" style="38"/>
    <col min="15617" max="15617" width="3" style="38" customWidth="1"/>
    <col min="15618" max="15618" width="41.109375" style="38" customWidth="1"/>
    <col min="15619" max="15619" width="12.5546875" style="38" customWidth="1"/>
    <col min="15620" max="15620" width="3.33203125" style="38" customWidth="1"/>
    <col min="15621" max="15621" width="2.33203125" style="38" customWidth="1"/>
    <col min="15622" max="15622" width="35.6640625" style="38" customWidth="1"/>
    <col min="15623" max="15623" width="14.5546875" style="38" bestFit="1" customWidth="1"/>
    <col min="15624" max="15624" width="5.5546875" style="38" customWidth="1"/>
    <col min="15625" max="15625" width="5.88671875" style="38" customWidth="1"/>
    <col min="15626" max="15626" width="11.33203125" style="38" customWidth="1"/>
    <col min="15627" max="15872" width="9.109375" style="38"/>
    <col min="15873" max="15873" width="3" style="38" customWidth="1"/>
    <col min="15874" max="15874" width="41.109375" style="38" customWidth="1"/>
    <col min="15875" max="15875" width="12.5546875" style="38" customWidth="1"/>
    <col min="15876" max="15876" width="3.33203125" style="38" customWidth="1"/>
    <col min="15877" max="15877" width="2.33203125" style="38" customWidth="1"/>
    <col min="15878" max="15878" width="35.6640625" style="38" customWidth="1"/>
    <col min="15879" max="15879" width="14.5546875" style="38" bestFit="1" customWidth="1"/>
    <col min="15880" max="15880" width="5.5546875" style="38" customWidth="1"/>
    <col min="15881" max="15881" width="5.88671875" style="38" customWidth="1"/>
    <col min="15882" max="15882" width="11.33203125" style="38" customWidth="1"/>
    <col min="15883" max="16128" width="9.109375" style="38"/>
    <col min="16129" max="16129" width="3" style="38" customWidth="1"/>
    <col min="16130" max="16130" width="41.109375" style="38" customWidth="1"/>
    <col min="16131" max="16131" width="12.5546875" style="38" customWidth="1"/>
    <col min="16132" max="16132" width="3.33203125" style="38" customWidth="1"/>
    <col min="16133" max="16133" width="2.33203125" style="38" customWidth="1"/>
    <col min="16134" max="16134" width="35.6640625" style="38" customWidth="1"/>
    <col min="16135" max="16135" width="14.5546875" style="38" bestFit="1" customWidth="1"/>
    <col min="16136" max="16136" width="5.5546875" style="38" customWidth="1"/>
    <col min="16137" max="16137" width="5.88671875" style="38" customWidth="1"/>
    <col min="16138" max="16138" width="11.33203125" style="38" customWidth="1"/>
    <col min="16139" max="16384" width="9.109375" style="38"/>
  </cols>
  <sheetData>
    <row r="1" spans="1:10" hidden="1" x14ac:dyDescent="0.25">
      <c r="A1" s="38" t="s">
        <v>116</v>
      </c>
      <c r="B1" s="38" t="s">
        <v>117</v>
      </c>
      <c r="C1" s="38" t="s">
        <v>118</v>
      </c>
      <c r="D1" s="39" t="s">
        <v>119</v>
      </c>
    </row>
    <row r="2" spans="1:10" ht="13.8" thickBot="1" x14ac:dyDescent="0.3">
      <c r="C2" s="38"/>
      <c r="D2" s="39"/>
    </row>
    <row r="3" spans="1:10" s="42" customFormat="1" ht="13.8" x14ac:dyDescent="0.25">
      <c r="A3" s="5" t="s">
        <v>14</v>
      </c>
      <c r="B3" s="41"/>
      <c r="C3" s="220" t="str">
        <f>Instructions!$C$15</f>
        <v>Project A</v>
      </c>
      <c r="D3" s="220" t="str">
        <f>Instructions!$C$15</f>
        <v>Project A</v>
      </c>
      <c r="E3" s="220" t="str">
        <f>Instructions!$C$15</f>
        <v>Project A</v>
      </c>
      <c r="F3" s="220" t="str">
        <f>Instructions!$C$15</f>
        <v>Project A</v>
      </c>
      <c r="G3" s="220" t="str">
        <f>Instructions!$C$15</f>
        <v>Project A</v>
      </c>
      <c r="H3" s="220" t="str">
        <f>Instructions!$C$15</f>
        <v>Project A</v>
      </c>
      <c r="I3" s="220" t="str">
        <f>Instructions!$C$15</f>
        <v>Project A</v>
      </c>
      <c r="J3" s="221" t="str">
        <f>Instructions!$C$15</f>
        <v>Project A</v>
      </c>
    </row>
    <row r="4" spans="1:10" s="42" customFormat="1" ht="14.4" thickBot="1" x14ac:dyDescent="0.3">
      <c r="A4" s="7" t="s">
        <v>15</v>
      </c>
      <c r="B4" s="43"/>
      <c r="C4" s="222" t="str">
        <f>Instructions!$C$17</f>
        <v>Apex Developers</v>
      </c>
      <c r="D4" s="222" t="str">
        <f>Instructions!$C$17</f>
        <v>Apex Developers</v>
      </c>
      <c r="E4" s="222" t="str">
        <f>Instructions!$C$17</f>
        <v>Apex Developers</v>
      </c>
      <c r="F4" s="222" t="str">
        <f>Instructions!$C$17</f>
        <v>Apex Developers</v>
      </c>
      <c r="G4" s="222" t="str">
        <f>Instructions!$C$17</f>
        <v>Apex Developers</v>
      </c>
      <c r="H4" s="222" t="str">
        <f>Instructions!$C$17</f>
        <v>Apex Developers</v>
      </c>
      <c r="I4" s="222" t="str">
        <f>Instructions!$C$17</f>
        <v>Apex Developers</v>
      </c>
      <c r="J4" s="223" t="str">
        <f>Instructions!$C$17</f>
        <v>Apex Developers</v>
      </c>
    </row>
    <row r="5" spans="1:10" s="42" customFormat="1" ht="13.8" x14ac:dyDescent="0.25">
      <c r="A5" s="9"/>
      <c r="B5" s="44"/>
      <c r="C5" s="11"/>
      <c r="D5" s="11"/>
      <c r="E5" s="11"/>
      <c r="F5" s="11"/>
      <c r="G5" s="11"/>
      <c r="H5" s="11"/>
      <c r="I5" s="11"/>
      <c r="J5" s="11"/>
    </row>
    <row r="6" spans="1:10" ht="36.75" customHeight="1" x14ac:dyDescent="0.25">
      <c r="A6" s="225" t="s">
        <v>120</v>
      </c>
      <c r="B6" s="225"/>
      <c r="C6" s="225"/>
      <c r="D6" s="225"/>
      <c r="E6" s="225"/>
      <c r="F6" s="225"/>
      <c r="G6" s="225"/>
      <c r="H6" s="225"/>
      <c r="I6" s="225"/>
      <c r="J6" s="28"/>
    </row>
    <row r="7" spans="1:10" x14ac:dyDescent="0.25">
      <c r="B7" s="45"/>
    </row>
    <row r="8" spans="1:10" ht="15" x14ac:dyDescent="0.4">
      <c r="A8" s="226" t="s">
        <v>121</v>
      </c>
      <c r="B8" s="227"/>
      <c r="C8" s="228"/>
      <c r="E8" s="46" t="s">
        <v>122</v>
      </c>
      <c r="F8" s="47"/>
      <c r="G8" s="48" t="s">
        <v>123</v>
      </c>
      <c r="H8" s="49" t="s">
        <v>124</v>
      </c>
      <c r="I8" s="50" t="s">
        <v>125</v>
      </c>
      <c r="J8" s="51" t="s">
        <v>126</v>
      </c>
    </row>
    <row r="9" spans="1:10" x14ac:dyDescent="0.25">
      <c r="A9" s="52"/>
      <c r="B9" s="53" t="s">
        <v>127</v>
      </c>
      <c r="C9" s="91"/>
      <c r="E9" s="52"/>
      <c r="F9" s="54" t="s">
        <v>128</v>
      </c>
      <c r="G9" s="92" t="s">
        <v>116</v>
      </c>
      <c r="H9" s="93"/>
      <c r="I9" s="94"/>
      <c r="J9" s="91">
        <v>0</v>
      </c>
    </row>
    <row r="10" spans="1:10" x14ac:dyDescent="0.25">
      <c r="A10" s="55"/>
      <c r="B10" s="56" t="s">
        <v>67</v>
      </c>
      <c r="C10" s="91"/>
      <c r="E10" s="55"/>
      <c r="F10" s="57" t="s">
        <v>129</v>
      </c>
      <c r="G10" s="92" t="s">
        <v>116</v>
      </c>
      <c r="H10" s="93"/>
      <c r="I10" s="94"/>
      <c r="J10" s="91">
        <v>0</v>
      </c>
    </row>
    <row r="11" spans="1:10" x14ac:dyDescent="0.25">
      <c r="A11" s="52"/>
      <c r="B11" s="53" t="s">
        <v>130</v>
      </c>
      <c r="C11" s="91"/>
      <c r="E11" s="52"/>
      <c r="F11" s="54" t="s">
        <v>131</v>
      </c>
      <c r="G11" s="92" t="s">
        <v>116</v>
      </c>
      <c r="H11" s="93"/>
      <c r="I11" s="94"/>
      <c r="J11" s="91">
        <v>0</v>
      </c>
    </row>
    <row r="12" spans="1:10" x14ac:dyDescent="0.25">
      <c r="A12" s="55"/>
      <c r="B12" s="56" t="s">
        <v>132</v>
      </c>
      <c r="C12" s="91"/>
      <c r="E12" s="55"/>
      <c r="F12" s="57" t="s">
        <v>133</v>
      </c>
      <c r="G12" s="92"/>
      <c r="H12" s="93"/>
      <c r="I12" s="94"/>
      <c r="J12" s="91">
        <v>0</v>
      </c>
    </row>
    <row r="13" spans="1:10" x14ac:dyDescent="0.25">
      <c r="A13" s="52"/>
      <c r="B13" s="53" t="s">
        <v>60</v>
      </c>
      <c r="C13" s="91"/>
      <c r="E13" s="52"/>
      <c r="F13" s="54" t="s">
        <v>134</v>
      </c>
      <c r="G13" s="92"/>
      <c r="H13" s="93"/>
      <c r="I13" s="94"/>
      <c r="J13" s="91">
        <v>0</v>
      </c>
    </row>
    <row r="14" spans="1:10" x14ac:dyDescent="0.25">
      <c r="A14" s="55"/>
      <c r="B14" s="56" t="s">
        <v>135</v>
      </c>
      <c r="C14" s="91"/>
      <c r="E14" s="55"/>
      <c r="F14" s="57"/>
      <c r="G14" s="57"/>
      <c r="H14" s="58"/>
      <c r="I14" s="59"/>
      <c r="J14" s="60">
        <v>0</v>
      </c>
    </row>
    <row r="15" spans="1:10" x14ac:dyDescent="0.25">
      <c r="A15" s="52"/>
      <c r="B15" s="53" t="s">
        <v>136</v>
      </c>
      <c r="C15" s="91"/>
      <c r="E15" s="52"/>
      <c r="F15" s="54"/>
      <c r="G15" s="54"/>
      <c r="H15" s="61"/>
      <c r="I15" s="62"/>
      <c r="J15" s="63">
        <v>0</v>
      </c>
    </row>
    <row r="16" spans="1:10" x14ac:dyDescent="0.25">
      <c r="A16" s="55"/>
      <c r="B16" s="56" t="s">
        <v>134</v>
      </c>
      <c r="C16" s="91"/>
      <c r="E16" s="55"/>
      <c r="F16" s="57"/>
      <c r="G16" s="57"/>
      <c r="H16" s="58"/>
      <c r="I16" s="59"/>
      <c r="J16" s="60">
        <v>0</v>
      </c>
    </row>
    <row r="17" spans="1:10" x14ac:dyDescent="0.25">
      <c r="A17" s="52"/>
      <c r="B17" s="53"/>
      <c r="C17" s="63"/>
      <c r="D17" s="64"/>
      <c r="E17" s="52"/>
      <c r="F17" s="54"/>
      <c r="G17" s="54"/>
      <c r="H17" s="61"/>
      <c r="I17" s="62"/>
      <c r="J17" s="63"/>
    </row>
    <row r="18" spans="1:10" x14ac:dyDescent="0.25">
      <c r="A18" s="229" t="s">
        <v>137</v>
      </c>
      <c r="B18" s="230"/>
      <c r="C18" s="65">
        <f>SUM(C9:C17)</f>
        <v>0</v>
      </c>
      <c r="E18" s="229" t="s">
        <v>137</v>
      </c>
      <c r="F18" s="231"/>
      <c r="G18" s="231"/>
      <c r="H18" s="231"/>
      <c r="I18" s="230"/>
      <c r="J18" s="65">
        <f>SUM(J9:J17)</f>
        <v>0</v>
      </c>
    </row>
    <row r="20" spans="1:10" ht="17.399999999999999" x14ac:dyDescent="0.4">
      <c r="A20" s="226" t="s">
        <v>138</v>
      </c>
      <c r="B20" s="227"/>
      <c r="C20" s="228"/>
      <c r="E20" s="46" t="s">
        <v>281</v>
      </c>
      <c r="F20" s="47"/>
      <c r="G20" s="48" t="s">
        <v>123</v>
      </c>
      <c r="H20" s="49" t="s">
        <v>124</v>
      </c>
      <c r="I20" s="50" t="s">
        <v>125</v>
      </c>
      <c r="J20" s="51" t="s">
        <v>126</v>
      </c>
    </row>
    <row r="21" spans="1:10" x14ac:dyDescent="0.25">
      <c r="A21" s="52"/>
      <c r="B21" s="53" t="s">
        <v>139</v>
      </c>
      <c r="C21" s="66">
        <f>C18</f>
        <v>0</v>
      </c>
      <c r="E21" s="52"/>
      <c r="F21" s="54" t="s">
        <v>140</v>
      </c>
      <c r="G21" s="92"/>
      <c r="H21" s="93"/>
      <c r="I21" s="95"/>
      <c r="J21" s="91">
        <v>0</v>
      </c>
    </row>
    <row r="22" spans="1:10" x14ac:dyDescent="0.25">
      <c r="A22" s="55"/>
      <c r="B22" s="56" t="s">
        <v>141</v>
      </c>
      <c r="C22" s="91"/>
      <c r="E22" s="55"/>
      <c r="F22" s="57" t="s">
        <v>142</v>
      </c>
      <c r="G22" s="92"/>
      <c r="H22" s="93"/>
      <c r="I22" s="95"/>
      <c r="J22" s="91">
        <v>0</v>
      </c>
    </row>
    <row r="23" spans="1:10" x14ac:dyDescent="0.25">
      <c r="A23" s="52"/>
      <c r="B23" s="53" t="s">
        <v>143</v>
      </c>
      <c r="C23" s="91"/>
      <c r="E23" s="52"/>
      <c r="F23" s="54" t="s">
        <v>144</v>
      </c>
      <c r="G23" s="92"/>
      <c r="H23" s="93"/>
      <c r="I23" s="95"/>
      <c r="J23" s="91">
        <v>0</v>
      </c>
    </row>
    <row r="24" spans="1:10" x14ac:dyDescent="0.25">
      <c r="A24" s="55"/>
      <c r="B24" s="56" t="s">
        <v>145</v>
      </c>
      <c r="C24" s="91"/>
      <c r="E24" s="55"/>
      <c r="F24" s="57" t="s">
        <v>146</v>
      </c>
      <c r="G24" s="92"/>
      <c r="H24" s="93"/>
      <c r="I24" s="95"/>
      <c r="J24" s="91">
        <v>0</v>
      </c>
    </row>
    <row r="25" spans="1:10" x14ac:dyDescent="0.25">
      <c r="A25" s="52"/>
      <c r="B25" s="53" t="s">
        <v>147</v>
      </c>
      <c r="C25" s="91"/>
      <c r="E25" s="52"/>
      <c r="F25" s="54" t="s">
        <v>131</v>
      </c>
      <c r="G25" s="92"/>
      <c r="H25" s="93"/>
      <c r="I25" s="95"/>
      <c r="J25" s="91">
        <v>0</v>
      </c>
    </row>
    <row r="26" spans="1:10" x14ac:dyDescent="0.25">
      <c r="A26" s="55"/>
      <c r="B26" s="56" t="s">
        <v>148</v>
      </c>
      <c r="C26" s="91"/>
      <c r="E26" s="106"/>
      <c r="F26" s="148" t="s">
        <v>286</v>
      </c>
      <c r="G26" s="92"/>
      <c r="H26" s="93"/>
      <c r="I26" s="95"/>
      <c r="J26" s="91">
        <v>0</v>
      </c>
    </row>
    <row r="27" spans="1:10" x14ac:dyDescent="0.25">
      <c r="A27" s="52"/>
      <c r="B27" s="53" t="s">
        <v>36</v>
      </c>
      <c r="C27" s="91"/>
      <c r="E27" s="147"/>
      <c r="F27" s="149" t="s">
        <v>134</v>
      </c>
      <c r="G27" s="92"/>
      <c r="H27" s="93"/>
      <c r="I27" s="95"/>
      <c r="J27" s="91">
        <v>0</v>
      </c>
    </row>
    <row r="28" spans="1:10" x14ac:dyDescent="0.25">
      <c r="A28" s="55"/>
      <c r="B28" s="56"/>
      <c r="C28" s="60"/>
      <c r="E28" s="55"/>
      <c r="F28" s="107" t="s">
        <v>134</v>
      </c>
      <c r="G28" s="92"/>
      <c r="H28" s="93"/>
      <c r="I28" s="95"/>
      <c r="J28" s="91">
        <v>0</v>
      </c>
    </row>
    <row r="29" spans="1:10" x14ac:dyDescent="0.25">
      <c r="A29" s="52"/>
      <c r="B29" s="53"/>
      <c r="C29" s="63"/>
      <c r="D29" s="64"/>
      <c r="E29" s="52"/>
      <c r="F29" s="54"/>
      <c r="G29" s="54"/>
      <c r="H29" s="61"/>
      <c r="I29" s="52"/>
      <c r="J29" s="63"/>
    </row>
    <row r="30" spans="1:10" x14ac:dyDescent="0.25">
      <c r="A30" s="229" t="s">
        <v>137</v>
      </c>
      <c r="B30" s="230"/>
      <c r="C30" s="65">
        <f>SUM(C21:C29)</f>
        <v>0</v>
      </c>
      <c r="E30" s="229" t="s">
        <v>137</v>
      </c>
      <c r="F30" s="231"/>
      <c r="G30" s="231"/>
      <c r="H30" s="231"/>
      <c r="I30" s="230"/>
      <c r="J30" s="65">
        <f>SUM(J21:J29)</f>
        <v>0</v>
      </c>
    </row>
    <row r="31" spans="1:10" x14ac:dyDescent="0.25">
      <c r="B31" s="67"/>
      <c r="F31" s="67"/>
      <c r="G31" s="67"/>
    </row>
    <row r="32" spans="1:10" ht="17.399999999999999" x14ac:dyDescent="0.4">
      <c r="A32" s="226" t="s">
        <v>150</v>
      </c>
      <c r="B32" s="227"/>
      <c r="C32" s="228"/>
      <c r="E32" s="46" t="s">
        <v>282</v>
      </c>
      <c r="F32" s="47"/>
      <c r="G32" s="48" t="s">
        <v>123</v>
      </c>
      <c r="H32" s="49" t="s">
        <v>124</v>
      </c>
      <c r="I32" s="50" t="s">
        <v>125</v>
      </c>
      <c r="J32" s="51" t="s">
        <v>126</v>
      </c>
    </row>
    <row r="33" spans="1:10" x14ac:dyDescent="0.25">
      <c r="A33" s="52"/>
      <c r="B33" s="53" t="s">
        <v>151</v>
      </c>
      <c r="C33" s="66">
        <f>C30</f>
        <v>0</v>
      </c>
      <c r="E33" s="52"/>
      <c r="F33" s="54" t="s">
        <v>152</v>
      </c>
      <c r="G33" s="92"/>
      <c r="H33" s="93"/>
      <c r="I33" s="95"/>
      <c r="J33" s="91">
        <v>0</v>
      </c>
    </row>
    <row r="34" spans="1:10" x14ac:dyDescent="0.25">
      <c r="A34" s="55"/>
      <c r="B34" s="56" t="s">
        <v>153</v>
      </c>
      <c r="C34" s="91"/>
      <c r="E34" s="55"/>
      <c r="F34" s="57" t="s">
        <v>154</v>
      </c>
      <c r="G34" s="92"/>
      <c r="H34" s="93"/>
      <c r="I34" s="95"/>
      <c r="J34" s="91">
        <v>0</v>
      </c>
    </row>
    <row r="35" spans="1:10" x14ac:dyDescent="0.25">
      <c r="A35" s="52"/>
      <c r="B35" s="53" t="s">
        <v>155</v>
      </c>
      <c r="C35" s="91"/>
      <c r="E35" s="52"/>
      <c r="F35" s="54" t="s">
        <v>144</v>
      </c>
      <c r="G35" s="92"/>
      <c r="H35" s="93"/>
      <c r="I35" s="95"/>
      <c r="J35" s="91">
        <v>0</v>
      </c>
    </row>
    <row r="36" spans="1:10" x14ac:dyDescent="0.25">
      <c r="A36" s="55"/>
      <c r="B36" s="56" t="s">
        <v>156</v>
      </c>
      <c r="C36" s="91"/>
      <c r="E36" s="55"/>
      <c r="F36" s="57" t="s">
        <v>129</v>
      </c>
      <c r="G36" s="92"/>
      <c r="H36" s="93"/>
      <c r="I36" s="95"/>
      <c r="J36" s="91">
        <v>0</v>
      </c>
    </row>
    <row r="37" spans="1:10" x14ac:dyDescent="0.25">
      <c r="A37" s="52"/>
      <c r="B37" s="53" t="s">
        <v>134</v>
      </c>
      <c r="C37" s="91"/>
      <c r="E37" s="52"/>
      <c r="F37" s="54" t="s">
        <v>131</v>
      </c>
      <c r="G37" s="92"/>
      <c r="H37" s="93"/>
      <c r="I37" s="95"/>
      <c r="J37" s="91">
        <v>0</v>
      </c>
    </row>
    <row r="38" spans="1:10" x14ac:dyDescent="0.25">
      <c r="A38" s="55"/>
      <c r="B38" s="56"/>
      <c r="C38" s="60"/>
      <c r="E38" s="55"/>
      <c r="F38" s="57" t="s">
        <v>149</v>
      </c>
      <c r="G38" s="92"/>
      <c r="H38" s="93"/>
      <c r="I38" s="95"/>
      <c r="J38" s="91">
        <v>0</v>
      </c>
    </row>
    <row r="39" spans="1:10" x14ac:dyDescent="0.25">
      <c r="A39" s="52"/>
      <c r="B39" s="53"/>
      <c r="C39" s="63"/>
      <c r="E39" s="52"/>
      <c r="F39" s="54" t="s">
        <v>286</v>
      </c>
      <c r="G39" s="92"/>
      <c r="H39" s="93"/>
      <c r="I39" s="95"/>
      <c r="J39" s="91">
        <v>0</v>
      </c>
    </row>
    <row r="40" spans="1:10" x14ac:dyDescent="0.25">
      <c r="A40" s="52"/>
      <c r="B40" s="103"/>
      <c r="C40" s="104"/>
      <c r="D40" s="105"/>
      <c r="E40" s="106"/>
      <c r="F40" s="108" t="s">
        <v>134</v>
      </c>
      <c r="G40" s="92"/>
      <c r="H40" s="93"/>
      <c r="I40" s="95"/>
      <c r="J40" s="91">
        <v>0</v>
      </c>
    </row>
    <row r="41" spans="1:10" x14ac:dyDescent="0.25">
      <c r="A41" s="52"/>
      <c r="B41" s="53"/>
      <c r="C41" s="63"/>
      <c r="E41" s="52"/>
      <c r="F41" s="109" t="s">
        <v>134</v>
      </c>
      <c r="G41" s="92"/>
      <c r="H41" s="93"/>
      <c r="I41" s="95"/>
      <c r="J41" s="91">
        <v>0</v>
      </c>
    </row>
    <row r="42" spans="1:10" x14ac:dyDescent="0.25">
      <c r="A42" s="55"/>
      <c r="B42" s="56"/>
      <c r="C42" s="60"/>
      <c r="D42" s="68"/>
      <c r="E42" s="55"/>
      <c r="F42" s="57"/>
      <c r="G42" s="57"/>
      <c r="H42" s="58"/>
      <c r="I42" s="55"/>
      <c r="J42" s="60"/>
    </row>
    <row r="43" spans="1:10" x14ac:dyDescent="0.25">
      <c r="A43" s="69"/>
      <c r="B43" s="70"/>
      <c r="C43" s="71"/>
      <c r="D43" s="68"/>
      <c r="E43" s="69"/>
      <c r="F43" s="72"/>
      <c r="G43" s="72"/>
      <c r="H43" s="73"/>
      <c r="I43" s="69"/>
      <c r="J43" s="71"/>
    </row>
    <row r="44" spans="1:10" x14ac:dyDescent="0.25">
      <c r="A44" s="229" t="s">
        <v>137</v>
      </c>
      <c r="B44" s="230"/>
      <c r="C44" s="65">
        <f>SUM(C33:C43)</f>
        <v>0</v>
      </c>
      <c r="D44" s="68"/>
      <c r="E44" s="229" t="s">
        <v>137</v>
      </c>
      <c r="F44" s="231"/>
      <c r="G44" s="231"/>
      <c r="H44" s="231"/>
      <c r="I44" s="230"/>
      <c r="J44" s="65">
        <f>SUM(J33:J43)</f>
        <v>0</v>
      </c>
    </row>
    <row r="46" spans="1:10" ht="15.6" x14ac:dyDescent="0.25">
      <c r="E46" s="74" t="s">
        <v>283</v>
      </c>
    </row>
  </sheetData>
  <sheetProtection algorithmName="SHA-512" hashValue="Lo6PruABCUa0Yg+LAD20Pr5RFrFU215iuJICNfMJRF93Voo2u7fX0n01OZsvlpB2WGUOkqoFI/VNjKXXsEj71A==" saltValue="KQhSerBoxKwvCPr9cJQeXg==" spinCount="100000" sheet="1" objects="1" scenarios="1"/>
  <mergeCells count="12">
    <mergeCell ref="E44:I44"/>
    <mergeCell ref="E30:I30"/>
    <mergeCell ref="A20:C20"/>
    <mergeCell ref="A30:B30"/>
    <mergeCell ref="A32:C32"/>
    <mergeCell ref="A44:B44"/>
    <mergeCell ref="C3:J3"/>
    <mergeCell ref="C4:J4"/>
    <mergeCell ref="A6:I6"/>
    <mergeCell ref="A8:C8"/>
    <mergeCell ref="A18:B18"/>
    <mergeCell ref="E18:I18"/>
  </mergeCells>
  <dataValidations count="1">
    <dataValidation type="list" allowBlank="1" showInputMessage="1" showErrorMessage="1" sqref="G9:G1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G33:G43 JC33:JC43 SY33:SY43 ACU33:ACU43 AMQ33:AMQ43 AWM33:AWM43 BGI33:BGI43 BQE33:BQE43 CAA33:CAA43 CJW33:CJW43 CTS33:CTS43 DDO33:DDO43 DNK33:DNK43 DXG33:DXG43 EHC33:EHC43 EQY33:EQY43 FAU33:FAU43 FKQ33:FKQ43 FUM33:FUM43 GEI33:GEI43 GOE33:GOE43 GYA33:GYA43 HHW33:HHW43 HRS33:HRS43 IBO33:IBO43 ILK33:ILK43 IVG33:IVG43 JFC33:JFC43 JOY33:JOY43 JYU33:JYU43 KIQ33:KIQ43 KSM33:KSM43 LCI33:LCI43 LME33:LME43 LWA33:LWA43 MFW33:MFW43 MPS33:MPS43 MZO33:MZO43 NJK33:NJK43 NTG33:NTG43 ODC33:ODC43 OMY33:OMY43 OWU33:OWU43 PGQ33:PGQ43 PQM33:PQM43 QAI33:QAI43 QKE33:QKE43 QUA33:QUA43 RDW33:RDW43 RNS33:RNS43 RXO33:RXO43 SHK33:SHK43 SRG33:SRG43 TBC33:TBC43 TKY33:TKY43 TUU33:TUU43 UEQ33:UEQ43 UOM33:UOM43 UYI33:UYI43 VIE33:VIE43 VSA33:VSA43 WBW33:WBW43 WLS33:WLS43 WVO33:WVO43 G65571:G65579 JC65571:JC65579 SY65571:SY65579 ACU65571:ACU65579 AMQ65571:AMQ65579 AWM65571:AWM65579 BGI65571:BGI65579 BQE65571:BQE65579 CAA65571:CAA65579 CJW65571:CJW65579 CTS65571:CTS65579 DDO65571:DDO65579 DNK65571:DNK65579 DXG65571:DXG65579 EHC65571:EHC65579 EQY65571:EQY65579 FAU65571:FAU65579 FKQ65571:FKQ65579 FUM65571:FUM65579 GEI65571:GEI65579 GOE65571:GOE65579 GYA65571:GYA65579 HHW65571:HHW65579 HRS65571:HRS65579 IBO65571:IBO65579 ILK65571:ILK65579 IVG65571:IVG65579 JFC65571:JFC65579 JOY65571:JOY65579 JYU65571:JYU65579 KIQ65571:KIQ65579 KSM65571:KSM65579 LCI65571:LCI65579 LME65571:LME65579 LWA65571:LWA65579 MFW65571:MFW65579 MPS65571:MPS65579 MZO65571:MZO65579 NJK65571:NJK65579 NTG65571:NTG65579 ODC65571:ODC65579 OMY65571:OMY65579 OWU65571:OWU65579 PGQ65571:PGQ65579 PQM65571:PQM65579 QAI65571:QAI65579 QKE65571:QKE65579 QUA65571:QUA65579 RDW65571:RDW65579 RNS65571:RNS65579 RXO65571:RXO65579 SHK65571:SHK65579 SRG65571:SRG65579 TBC65571:TBC65579 TKY65571:TKY65579 TUU65571:TUU65579 UEQ65571:UEQ65579 UOM65571:UOM65579 UYI65571:UYI65579 VIE65571:VIE65579 VSA65571:VSA65579 WBW65571:WBW65579 WLS65571:WLS65579 WVO65571:WVO65579 G131107:G131115 JC131107:JC131115 SY131107:SY131115 ACU131107:ACU131115 AMQ131107:AMQ131115 AWM131107:AWM131115 BGI131107:BGI131115 BQE131107:BQE131115 CAA131107:CAA131115 CJW131107:CJW131115 CTS131107:CTS131115 DDO131107:DDO131115 DNK131107:DNK131115 DXG131107:DXG131115 EHC131107:EHC131115 EQY131107:EQY131115 FAU131107:FAU131115 FKQ131107:FKQ131115 FUM131107:FUM131115 GEI131107:GEI131115 GOE131107:GOE131115 GYA131107:GYA131115 HHW131107:HHW131115 HRS131107:HRS131115 IBO131107:IBO131115 ILK131107:ILK131115 IVG131107:IVG131115 JFC131107:JFC131115 JOY131107:JOY131115 JYU131107:JYU131115 KIQ131107:KIQ131115 KSM131107:KSM131115 LCI131107:LCI131115 LME131107:LME131115 LWA131107:LWA131115 MFW131107:MFW131115 MPS131107:MPS131115 MZO131107:MZO131115 NJK131107:NJK131115 NTG131107:NTG131115 ODC131107:ODC131115 OMY131107:OMY131115 OWU131107:OWU131115 PGQ131107:PGQ131115 PQM131107:PQM131115 QAI131107:QAI131115 QKE131107:QKE131115 QUA131107:QUA131115 RDW131107:RDW131115 RNS131107:RNS131115 RXO131107:RXO131115 SHK131107:SHK131115 SRG131107:SRG131115 TBC131107:TBC131115 TKY131107:TKY131115 TUU131107:TUU131115 UEQ131107:UEQ131115 UOM131107:UOM131115 UYI131107:UYI131115 VIE131107:VIE131115 VSA131107:VSA131115 WBW131107:WBW131115 WLS131107:WLS131115 WVO131107:WVO131115 G196643:G196651 JC196643:JC196651 SY196643:SY196651 ACU196643:ACU196651 AMQ196643:AMQ196651 AWM196643:AWM196651 BGI196643:BGI196651 BQE196643:BQE196651 CAA196643:CAA196651 CJW196643:CJW196651 CTS196643:CTS196651 DDO196643:DDO196651 DNK196643:DNK196651 DXG196643:DXG196651 EHC196643:EHC196651 EQY196643:EQY196651 FAU196643:FAU196651 FKQ196643:FKQ196651 FUM196643:FUM196651 GEI196643:GEI196651 GOE196643:GOE196651 GYA196643:GYA196651 HHW196643:HHW196651 HRS196643:HRS196651 IBO196643:IBO196651 ILK196643:ILK196651 IVG196643:IVG196651 JFC196643:JFC196651 JOY196643:JOY196651 JYU196643:JYU196651 KIQ196643:KIQ196651 KSM196643:KSM196651 LCI196643:LCI196651 LME196643:LME196651 LWA196643:LWA196651 MFW196643:MFW196651 MPS196643:MPS196651 MZO196643:MZO196651 NJK196643:NJK196651 NTG196643:NTG196651 ODC196643:ODC196651 OMY196643:OMY196651 OWU196643:OWU196651 PGQ196643:PGQ196651 PQM196643:PQM196651 QAI196643:QAI196651 QKE196643:QKE196651 QUA196643:QUA196651 RDW196643:RDW196651 RNS196643:RNS196651 RXO196643:RXO196651 SHK196643:SHK196651 SRG196643:SRG196651 TBC196643:TBC196651 TKY196643:TKY196651 TUU196643:TUU196651 UEQ196643:UEQ196651 UOM196643:UOM196651 UYI196643:UYI196651 VIE196643:VIE196651 VSA196643:VSA196651 WBW196643:WBW196651 WLS196643:WLS196651 WVO196643:WVO196651 G262179:G262187 JC262179:JC262187 SY262179:SY262187 ACU262179:ACU262187 AMQ262179:AMQ262187 AWM262179:AWM262187 BGI262179:BGI262187 BQE262179:BQE262187 CAA262179:CAA262187 CJW262179:CJW262187 CTS262179:CTS262187 DDO262179:DDO262187 DNK262179:DNK262187 DXG262179:DXG262187 EHC262179:EHC262187 EQY262179:EQY262187 FAU262179:FAU262187 FKQ262179:FKQ262187 FUM262179:FUM262187 GEI262179:GEI262187 GOE262179:GOE262187 GYA262179:GYA262187 HHW262179:HHW262187 HRS262179:HRS262187 IBO262179:IBO262187 ILK262179:ILK262187 IVG262179:IVG262187 JFC262179:JFC262187 JOY262179:JOY262187 JYU262179:JYU262187 KIQ262179:KIQ262187 KSM262179:KSM262187 LCI262179:LCI262187 LME262179:LME262187 LWA262179:LWA262187 MFW262179:MFW262187 MPS262179:MPS262187 MZO262179:MZO262187 NJK262179:NJK262187 NTG262179:NTG262187 ODC262179:ODC262187 OMY262179:OMY262187 OWU262179:OWU262187 PGQ262179:PGQ262187 PQM262179:PQM262187 QAI262179:QAI262187 QKE262179:QKE262187 QUA262179:QUA262187 RDW262179:RDW262187 RNS262179:RNS262187 RXO262179:RXO262187 SHK262179:SHK262187 SRG262179:SRG262187 TBC262179:TBC262187 TKY262179:TKY262187 TUU262179:TUU262187 UEQ262179:UEQ262187 UOM262179:UOM262187 UYI262179:UYI262187 VIE262179:VIE262187 VSA262179:VSA262187 WBW262179:WBW262187 WLS262179:WLS262187 WVO262179:WVO262187 G327715:G327723 JC327715:JC327723 SY327715:SY327723 ACU327715:ACU327723 AMQ327715:AMQ327723 AWM327715:AWM327723 BGI327715:BGI327723 BQE327715:BQE327723 CAA327715:CAA327723 CJW327715:CJW327723 CTS327715:CTS327723 DDO327715:DDO327723 DNK327715:DNK327723 DXG327715:DXG327723 EHC327715:EHC327723 EQY327715:EQY327723 FAU327715:FAU327723 FKQ327715:FKQ327723 FUM327715:FUM327723 GEI327715:GEI327723 GOE327715:GOE327723 GYA327715:GYA327723 HHW327715:HHW327723 HRS327715:HRS327723 IBO327715:IBO327723 ILK327715:ILK327723 IVG327715:IVG327723 JFC327715:JFC327723 JOY327715:JOY327723 JYU327715:JYU327723 KIQ327715:KIQ327723 KSM327715:KSM327723 LCI327715:LCI327723 LME327715:LME327723 LWA327715:LWA327723 MFW327715:MFW327723 MPS327715:MPS327723 MZO327715:MZO327723 NJK327715:NJK327723 NTG327715:NTG327723 ODC327715:ODC327723 OMY327715:OMY327723 OWU327715:OWU327723 PGQ327715:PGQ327723 PQM327715:PQM327723 QAI327715:QAI327723 QKE327715:QKE327723 QUA327715:QUA327723 RDW327715:RDW327723 RNS327715:RNS327723 RXO327715:RXO327723 SHK327715:SHK327723 SRG327715:SRG327723 TBC327715:TBC327723 TKY327715:TKY327723 TUU327715:TUU327723 UEQ327715:UEQ327723 UOM327715:UOM327723 UYI327715:UYI327723 VIE327715:VIE327723 VSA327715:VSA327723 WBW327715:WBW327723 WLS327715:WLS327723 WVO327715:WVO327723 G393251:G393259 JC393251:JC393259 SY393251:SY393259 ACU393251:ACU393259 AMQ393251:AMQ393259 AWM393251:AWM393259 BGI393251:BGI393259 BQE393251:BQE393259 CAA393251:CAA393259 CJW393251:CJW393259 CTS393251:CTS393259 DDO393251:DDO393259 DNK393251:DNK393259 DXG393251:DXG393259 EHC393251:EHC393259 EQY393251:EQY393259 FAU393251:FAU393259 FKQ393251:FKQ393259 FUM393251:FUM393259 GEI393251:GEI393259 GOE393251:GOE393259 GYA393251:GYA393259 HHW393251:HHW393259 HRS393251:HRS393259 IBO393251:IBO393259 ILK393251:ILK393259 IVG393251:IVG393259 JFC393251:JFC393259 JOY393251:JOY393259 JYU393251:JYU393259 KIQ393251:KIQ393259 KSM393251:KSM393259 LCI393251:LCI393259 LME393251:LME393259 LWA393251:LWA393259 MFW393251:MFW393259 MPS393251:MPS393259 MZO393251:MZO393259 NJK393251:NJK393259 NTG393251:NTG393259 ODC393251:ODC393259 OMY393251:OMY393259 OWU393251:OWU393259 PGQ393251:PGQ393259 PQM393251:PQM393259 QAI393251:QAI393259 QKE393251:QKE393259 QUA393251:QUA393259 RDW393251:RDW393259 RNS393251:RNS393259 RXO393251:RXO393259 SHK393251:SHK393259 SRG393251:SRG393259 TBC393251:TBC393259 TKY393251:TKY393259 TUU393251:TUU393259 UEQ393251:UEQ393259 UOM393251:UOM393259 UYI393251:UYI393259 VIE393251:VIE393259 VSA393251:VSA393259 WBW393251:WBW393259 WLS393251:WLS393259 WVO393251:WVO393259 G458787:G458795 JC458787:JC458795 SY458787:SY458795 ACU458787:ACU458795 AMQ458787:AMQ458795 AWM458787:AWM458795 BGI458787:BGI458795 BQE458787:BQE458795 CAA458787:CAA458795 CJW458787:CJW458795 CTS458787:CTS458795 DDO458787:DDO458795 DNK458787:DNK458795 DXG458787:DXG458795 EHC458787:EHC458795 EQY458787:EQY458795 FAU458787:FAU458795 FKQ458787:FKQ458795 FUM458787:FUM458795 GEI458787:GEI458795 GOE458787:GOE458795 GYA458787:GYA458795 HHW458787:HHW458795 HRS458787:HRS458795 IBO458787:IBO458795 ILK458787:ILK458795 IVG458787:IVG458795 JFC458787:JFC458795 JOY458787:JOY458795 JYU458787:JYU458795 KIQ458787:KIQ458795 KSM458787:KSM458795 LCI458787:LCI458795 LME458787:LME458795 LWA458787:LWA458795 MFW458787:MFW458795 MPS458787:MPS458795 MZO458787:MZO458795 NJK458787:NJK458795 NTG458787:NTG458795 ODC458787:ODC458795 OMY458787:OMY458795 OWU458787:OWU458795 PGQ458787:PGQ458795 PQM458787:PQM458795 QAI458787:QAI458795 QKE458787:QKE458795 QUA458787:QUA458795 RDW458787:RDW458795 RNS458787:RNS458795 RXO458787:RXO458795 SHK458787:SHK458795 SRG458787:SRG458795 TBC458787:TBC458795 TKY458787:TKY458795 TUU458787:TUU458795 UEQ458787:UEQ458795 UOM458787:UOM458795 UYI458787:UYI458795 VIE458787:VIE458795 VSA458787:VSA458795 WBW458787:WBW458795 WLS458787:WLS458795 WVO458787:WVO458795 G524323:G524331 JC524323:JC524331 SY524323:SY524331 ACU524323:ACU524331 AMQ524323:AMQ524331 AWM524323:AWM524331 BGI524323:BGI524331 BQE524323:BQE524331 CAA524323:CAA524331 CJW524323:CJW524331 CTS524323:CTS524331 DDO524323:DDO524331 DNK524323:DNK524331 DXG524323:DXG524331 EHC524323:EHC524331 EQY524323:EQY524331 FAU524323:FAU524331 FKQ524323:FKQ524331 FUM524323:FUM524331 GEI524323:GEI524331 GOE524323:GOE524331 GYA524323:GYA524331 HHW524323:HHW524331 HRS524323:HRS524331 IBO524323:IBO524331 ILK524323:ILK524331 IVG524323:IVG524331 JFC524323:JFC524331 JOY524323:JOY524331 JYU524323:JYU524331 KIQ524323:KIQ524331 KSM524323:KSM524331 LCI524323:LCI524331 LME524323:LME524331 LWA524323:LWA524331 MFW524323:MFW524331 MPS524323:MPS524331 MZO524323:MZO524331 NJK524323:NJK524331 NTG524323:NTG524331 ODC524323:ODC524331 OMY524323:OMY524331 OWU524323:OWU524331 PGQ524323:PGQ524331 PQM524323:PQM524331 QAI524323:QAI524331 QKE524323:QKE524331 QUA524323:QUA524331 RDW524323:RDW524331 RNS524323:RNS524331 RXO524323:RXO524331 SHK524323:SHK524331 SRG524323:SRG524331 TBC524323:TBC524331 TKY524323:TKY524331 TUU524323:TUU524331 UEQ524323:UEQ524331 UOM524323:UOM524331 UYI524323:UYI524331 VIE524323:VIE524331 VSA524323:VSA524331 WBW524323:WBW524331 WLS524323:WLS524331 WVO524323:WVO524331 G589859:G589867 JC589859:JC589867 SY589859:SY589867 ACU589859:ACU589867 AMQ589859:AMQ589867 AWM589859:AWM589867 BGI589859:BGI589867 BQE589859:BQE589867 CAA589859:CAA589867 CJW589859:CJW589867 CTS589859:CTS589867 DDO589859:DDO589867 DNK589859:DNK589867 DXG589859:DXG589867 EHC589859:EHC589867 EQY589859:EQY589867 FAU589859:FAU589867 FKQ589859:FKQ589867 FUM589859:FUM589867 GEI589859:GEI589867 GOE589859:GOE589867 GYA589859:GYA589867 HHW589859:HHW589867 HRS589859:HRS589867 IBO589859:IBO589867 ILK589859:ILK589867 IVG589859:IVG589867 JFC589859:JFC589867 JOY589859:JOY589867 JYU589859:JYU589867 KIQ589859:KIQ589867 KSM589859:KSM589867 LCI589859:LCI589867 LME589859:LME589867 LWA589859:LWA589867 MFW589859:MFW589867 MPS589859:MPS589867 MZO589859:MZO589867 NJK589859:NJK589867 NTG589859:NTG589867 ODC589859:ODC589867 OMY589859:OMY589867 OWU589859:OWU589867 PGQ589859:PGQ589867 PQM589859:PQM589867 QAI589859:QAI589867 QKE589859:QKE589867 QUA589859:QUA589867 RDW589859:RDW589867 RNS589859:RNS589867 RXO589859:RXO589867 SHK589859:SHK589867 SRG589859:SRG589867 TBC589859:TBC589867 TKY589859:TKY589867 TUU589859:TUU589867 UEQ589859:UEQ589867 UOM589859:UOM589867 UYI589859:UYI589867 VIE589859:VIE589867 VSA589859:VSA589867 WBW589859:WBW589867 WLS589859:WLS589867 WVO589859:WVO589867 G655395:G655403 JC655395:JC655403 SY655395:SY655403 ACU655395:ACU655403 AMQ655395:AMQ655403 AWM655395:AWM655403 BGI655395:BGI655403 BQE655395:BQE655403 CAA655395:CAA655403 CJW655395:CJW655403 CTS655395:CTS655403 DDO655395:DDO655403 DNK655395:DNK655403 DXG655395:DXG655403 EHC655395:EHC655403 EQY655395:EQY655403 FAU655395:FAU655403 FKQ655395:FKQ655403 FUM655395:FUM655403 GEI655395:GEI655403 GOE655395:GOE655403 GYA655395:GYA655403 HHW655395:HHW655403 HRS655395:HRS655403 IBO655395:IBO655403 ILK655395:ILK655403 IVG655395:IVG655403 JFC655395:JFC655403 JOY655395:JOY655403 JYU655395:JYU655403 KIQ655395:KIQ655403 KSM655395:KSM655403 LCI655395:LCI655403 LME655395:LME655403 LWA655395:LWA655403 MFW655395:MFW655403 MPS655395:MPS655403 MZO655395:MZO655403 NJK655395:NJK655403 NTG655395:NTG655403 ODC655395:ODC655403 OMY655395:OMY655403 OWU655395:OWU655403 PGQ655395:PGQ655403 PQM655395:PQM655403 QAI655395:QAI655403 QKE655395:QKE655403 QUA655395:QUA655403 RDW655395:RDW655403 RNS655395:RNS655403 RXO655395:RXO655403 SHK655395:SHK655403 SRG655395:SRG655403 TBC655395:TBC655403 TKY655395:TKY655403 TUU655395:TUU655403 UEQ655395:UEQ655403 UOM655395:UOM655403 UYI655395:UYI655403 VIE655395:VIE655403 VSA655395:VSA655403 WBW655395:WBW655403 WLS655395:WLS655403 WVO655395:WVO655403 G720931:G720939 JC720931:JC720939 SY720931:SY720939 ACU720931:ACU720939 AMQ720931:AMQ720939 AWM720931:AWM720939 BGI720931:BGI720939 BQE720931:BQE720939 CAA720931:CAA720939 CJW720931:CJW720939 CTS720931:CTS720939 DDO720931:DDO720939 DNK720931:DNK720939 DXG720931:DXG720939 EHC720931:EHC720939 EQY720931:EQY720939 FAU720931:FAU720939 FKQ720931:FKQ720939 FUM720931:FUM720939 GEI720931:GEI720939 GOE720931:GOE720939 GYA720931:GYA720939 HHW720931:HHW720939 HRS720931:HRS720939 IBO720931:IBO720939 ILK720931:ILK720939 IVG720931:IVG720939 JFC720931:JFC720939 JOY720931:JOY720939 JYU720931:JYU720939 KIQ720931:KIQ720939 KSM720931:KSM720939 LCI720931:LCI720939 LME720931:LME720939 LWA720931:LWA720939 MFW720931:MFW720939 MPS720931:MPS720939 MZO720931:MZO720939 NJK720931:NJK720939 NTG720931:NTG720939 ODC720931:ODC720939 OMY720931:OMY720939 OWU720931:OWU720939 PGQ720931:PGQ720939 PQM720931:PQM720939 QAI720931:QAI720939 QKE720931:QKE720939 QUA720931:QUA720939 RDW720931:RDW720939 RNS720931:RNS720939 RXO720931:RXO720939 SHK720931:SHK720939 SRG720931:SRG720939 TBC720931:TBC720939 TKY720931:TKY720939 TUU720931:TUU720939 UEQ720931:UEQ720939 UOM720931:UOM720939 UYI720931:UYI720939 VIE720931:VIE720939 VSA720931:VSA720939 WBW720931:WBW720939 WLS720931:WLS720939 WVO720931:WVO720939 G786467:G786475 JC786467:JC786475 SY786467:SY786475 ACU786467:ACU786475 AMQ786467:AMQ786475 AWM786467:AWM786475 BGI786467:BGI786475 BQE786467:BQE786475 CAA786467:CAA786475 CJW786467:CJW786475 CTS786467:CTS786475 DDO786467:DDO786475 DNK786467:DNK786475 DXG786467:DXG786475 EHC786467:EHC786475 EQY786467:EQY786475 FAU786467:FAU786475 FKQ786467:FKQ786475 FUM786467:FUM786475 GEI786467:GEI786475 GOE786467:GOE786475 GYA786467:GYA786475 HHW786467:HHW786475 HRS786467:HRS786475 IBO786467:IBO786475 ILK786467:ILK786475 IVG786467:IVG786475 JFC786467:JFC786475 JOY786467:JOY786475 JYU786467:JYU786475 KIQ786467:KIQ786475 KSM786467:KSM786475 LCI786467:LCI786475 LME786467:LME786475 LWA786467:LWA786475 MFW786467:MFW786475 MPS786467:MPS786475 MZO786467:MZO786475 NJK786467:NJK786475 NTG786467:NTG786475 ODC786467:ODC786475 OMY786467:OMY786475 OWU786467:OWU786475 PGQ786467:PGQ786475 PQM786467:PQM786475 QAI786467:QAI786475 QKE786467:QKE786475 QUA786467:QUA786475 RDW786467:RDW786475 RNS786467:RNS786475 RXO786467:RXO786475 SHK786467:SHK786475 SRG786467:SRG786475 TBC786467:TBC786475 TKY786467:TKY786475 TUU786467:TUU786475 UEQ786467:UEQ786475 UOM786467:UOM786475 UYI786467:UYI786475 VIE786467:VIE786475 VSA786467:VSA786475 WBW786467:WBW786475 WLS786467:WLS786475 WVO786467:WVO786475 G852003:G852011 JC852003:JC852011 SY852003:SY852011 ACU852003:ACU852011 AMQ852003:AMQ852011 AWM852003:AWM852011 BGI852003:BGI852011 BQE852003:BQE852011 CAA852003:CAA852011 CJW852003:CJW852011 CTS852003:CTS852011 DDO852003:DDO852011 DNK852003:DNK852011 DXG852003:DXG852011 EHC852003:EHC852011 EQY852003:EQY852011 FAU852003:FAU852011 FKQ852003:FKQ852011 FUM852003:FUM852011 GEI852003:GEI852011 GOE852003:GOE852011 GYA852003:GYA852011 HHW852003:HHW852011 HRS852003:HRS852011 IBO852003:IBO852011 ILK852003:ILK852011 IVG852003:IVG852011 JFC852003:JFC852011 JOY852003:JOY852011 JYU852003:JYU852011 KIQ852003:KIQ852011 KSM852003:KSM852011 LCI852003:LCI852011 LME852003:LME852011 LWA852003:LWA852011 MFW852003:MFW852011 MPS852003:MPS852011 MZO852003:MZO852011 NJK852003:NJK852011 NTG852003:NTG852011 ODC852003:ODC852011 OMY852003:OMY852011 OWU852003:OWU852011 PGQ852003:PGQ852011 PQM852003:PQM852011 QAI852003:QAI852011 QKE852003:QKE852011 QUA852003:QUA852011 RDW852003:RDW852011 RNS852003:RNS852011 RXO852003:RXO852011 SHK852003:SHK852011 SRG852003:SRG852011 TBC852003:TBC852011 TKY852003:TKY852011 TUU852003:TUU852011 UEQ852003:UEQ852011 UOM852003:UOM852011 UYI852003:UYI852011 VIE852003:VIE852011 VSA852003:VSA852011 WBW852003:WBW852011 WLS852003:WLS852011 WVO852003:WVO852011 G917539:G917547 JC917539:JC917547 SY917539:SY917547 ACU917539:ACU917547 AMQ917539:AMQ917547 AWM917539:AWM917547 BGI917539:BGI917547 BQE917539:BQE917547 CAA917539:CAA917547 CJW917539:CJW917547 CTS917539:CTS917547 DDO917539:DDO917547 DNK917539:DNK917547 DXG917539:DXG917547 EHC917539:EHC917547 EQY917539:EQY917547 FAU917539:FAU917547 FKQ917539:FKQ917547 FUM917539:FUM917547 GEI917539:GEI917547 GOE917539:GOE917547 GYA917539:GYA917547 HHW917539:HHW917547 HRS917539:HRS917547 IBO917539:IBO917547 ILK917539:ILK917547 IVG917539:IVG917547 JFC917539:JFC917547 JOY917539:JOY917547 JYU917539:JYU917547 KIQ917539:KIQ917547 KSM917539:KSM917547 LCI917539:LCI917547 LME917539:LME917547 LWA917539:LWA917547 MFW917539:MFW917547 MPS917539:MPS917547 MZO917539:MZO917547 NJK917539:NJK917547 NTG917539:NTG917547 ODC917539:ODC917547 OMY917539:OMY917547 OWU917539:OWU917547 PGQ917539:PGQ917547 PQM917539:PQM917547 QAI917539:QAI917547 QKE917539:QKE917547 QUA917539:QUA917547 RDW917539:RDW917547 RNS917539:RNS917547 RXO917539:RXO917547 SHK917539:SHK917547 SRG917539:SRG917547 TBC917539:TBC917547 TKY917539:TKY917547 TUU917539:TUU917547 UEQ917539:UEQ917547 UOM917539:UOM917547 UYI917539:UYI917547 VIE917539:VIE917547 VSA917539:VSA917547 WBW917539:WBW917547 WLS917539:WLS917547 WVO917539:WVO917547 G983075:G983083 JC983075:JC983083 SY983075:SY983083 ACU983075:ACU983083 AMQ983075:AMQ983083 AWM983075:AWM983083 BGI983075:BGI983083 BQE983075:BQE983083 CAA983075:CAA983083 CJW983075:CJW983083 CTS983075:CTS983083 DDO983075:DDO983083 DNK983075:DNK983083 DXG983075:DXG983083 EHC983075:EHC983083 EQY983075:EQY983083 FAU983075:FAU983083 FKQ983075:FKQ983083 FUM983075:FUM983083 GEI983075:GEI983083 GOE983075:GOE983083 GYA983075:GYA983083 HHW983075:HHW983083 HRS983075:HRS983083 IBO983075:IBO983083 ILK983075:ILK983083 IVG983075:IVG983083 JFC983075:JFC983083 JOY983075:JOY983083 JYU983075:JYU983083 KIQ983075:KIQ983083 KSM983075:KSM983083 LCI983075:LCI983083 LME983075:LME983083 LWA983075:LWA983083 MFW983075:MFW983083 MPS983075:MPS983083 MZO983075:MZO983083 NJK983075:NJK983083 NTG983075:NTG983083 ODC983075:ODC983083 OMY983075:OMY983083 OWU983075:OWU983083 PGQ983075:PGQ983083 PQM983075:PQM983083 QAI983075:QAI983083 QKE983075:QKE983083 QUA983075:QUA983083 RDW983075:RDW983083 RNS983075:RNS983083 RXO983075:RXO983083 SHK983075:SHK983083 SRG983075:SRG983083 TBC983075:TBC983083 TKY983075:TKY983083 TUU983075:TUU983083 UEQ983075:UEQ983083 UOM983075:UOM983083 UYI983075:UYI983083 VIE983075:VIE983083 VSA983075:VSA983083 WBW983075:WBW983083 WLS983075:WLS983083 WVO983075:WVO983083 G65559:G65567 JC65559:JC65567 SY65559:SY65567 ACU65559:ACU65567 AMQ65559:AMQ65567 AWM65559:AWM65567 BGI65559:BGI65567 BQE65559:BQE65567 CAA65559:CAA65567 CJW65559:CJW65567 CTS65559:CTS65567 DDO65559:DDO65567 DNK65559:DNK65567 DXG65559:DXG65567 EHC65559:EHC65567 EQY65559:EQY65567 FAU65559:FAU65567 FKQ65559:FKQ65567 FUM65559:FUM65567 GEI65559:GEI65567 GOE65559:GOE65567 GYA65559:GYA65567 HHW65559:HHW65567 HRS65559:HRS65567 IBO65559:IBO65567 ILK65559:ILK65567 IVG65559:IVG65567 JFC65559:JFC65567 JOY65559:JOY65567 JYU65559:JYU65567 KIQ65559:KIQ65567 KSM65559:KSM65567 LCI65559:LCI65567 LME65559:LME65567 LWA65559:LWA65567 MFW65559:MFW65567 MPS65559:MPS65567 MZO65559:MZO65567 NJK65559:NJK65567 NTG65559:NTG65567 ODC65559:ODC65567 OMY65559:OMY65567 OWU65559:OWU65567 PGQ65559:PGQ65567 PQM65559:PQM65567 QAI65559:QAI65567 QKE65559:QKE65567 QUA65559:QUA65567 RDW65559:RDW65567 RNS65559:RNS65567 RXO65559:RXO65567 SHK65559:SHK65567 SRG65559:SRG65567 TBC65559:TBC65567 TKY65559:TKY65567 TUU65559:TUU65567 UEQ65559:UEQ65567 UOM65559:UOM65567 UYI65559:UYI65567 VIE65559:VIE65567 VSA65559:VSA65567 WBW65559:WBW65567 WLS65559:WLS65567 WVO65559:WVO65567 G131095:G131103 JC131095:JC131103 SY131095:SY131103 ACU131095:ACU131103 AMQ131095:AMQ131103 AWM131095:AWM131103 BGI131095:BGI131103 BQE131095:BQE131103 CAA131095:CAA131103 CJW131095:CJW131103 CTS131095:CTS131103 DDO131095:DDO131103 DNK131095:DNK131103 DXG131095:DXG131103 EHC131095:EHC131103 EQY131095:EQY131103 FAU131095:FAU131103 FKQ131095:FKQ131103 FUM131095:FUM131103 GEI131095:GEI131103 GOE131095:GOE131103 GYA131095:GYA131103 HHW131095:HHW131103 HRS131095:HRS131103 IBO131095:IBO131103 ILK131095:ILK131103 IVG131095:IVG131103 JFC131095:JFC131103 JOY131095:JOY131103 JYU131095:JYU131103 KIQ131095:KIQ131103 KSM131095:KSM131103 LCI131095:LCI131103 LME131095:LME131103 LWA131095:LWA131103 MFW131095:MFW131103 MPS131095:MPS131103 MZO131095:MZO131103 NJK131095:NJK131103 NTG131095:NTG131103 ODC131095:ODC131103 OMY131095:OMY131103 OWU131095:OWU131103 PGQ131095:PGQ131103 PQM131095:PQM131103 QAI131095:QAI131103 QKE131095:QKE131103 QUA131095:QUA131103 RDW131095:RDW131103 RNS131095:RNS131103 RXO131095:RXO131103 SHK131095:SHK131103 SRG131095:SRG131103 TBC131095:TBC131103 TKY131095:TKY131103 TUU131095:TUU131103 UEQ131095:UEQ131103 UOM131095:UOM131103 UYI131095:UYI131103 VIE131095:VIE131103 VSA131095:VSA131103 WBW131095:WBW131103 WLS131095:WLS131103 WVO131095:WVO131103 G196631:G196639 JC196631:JC196639 SY196631:SY196639 ACU196631:ACU196639 AMQ196631:AMQ196639 AWM196631:AWM196639 BGI196631:BGI196639 BQE196631:BQE196639 CAA196631:CAA196639 CJW196631:CJW196639 CTS196631:CTS196639 DDO196631:DDO196639 DNK196631:DNK196639 DXG196631:DXG196639 EHC196631:EHC196639 EQY196631:EQY196639 FAU196631:FAU196639 FKQ196631:FKQ196639 FUM196631:FUM196639 GEI196631:GEI196639 GOE196631:GOE196639 GYA196631:GYA196639 HHW196631:HHW196639 HRS196631:HRS196639 IBO196631:IBO196639 ILK196631:ILK196639 IVG196631:IVG196639 JFC196631:JFC196639 JOY196631:JOY196639 JYU196631:JYU196639 KIQ196631:KIQ196639 KSM196631:KSM196639 LCI196631:LCI196639 LME196631:LME196639 LWA196631:LWA196639 MFW196631:MFW196639 MPS196631:MPS196639 MZO196631:MZO196639 NJK196631:NJK196639 NTG196631:NTG196639 ODC196631:ODC196639 OMY196631:OMY196639 OWU196631:OWU196639 PGQ196631:PGQ196639 PQM196631:PQM196639 QAI196631:QAI196639 QKE196631:QKE196639 QUA196631:QUA196639 RDW196631:RDW196639 RNS196631:RNS196639 RXO196631:RXO196639 SHK196631:SHK196639 SRG196631:SRG196639 TBC196631:TBC196639 TKY196631:TKY196639 TUU196631:TUU196639 UEQ196631:UEQ196639 UOM196631:UOM196639 UYI196631:UYI196639 VIE196631:VIE196639 VSA196631:VSA196639 WBW196631:WBW196639 WLS196631:WLS196639 WVO196631:WVO196639 G262167:G262175 JC262167:JC262175 SY262167:SY262175 ACU262167:ACU262175 AMQ262167:AMQ262175 AWM262167:AWM262175 BGI262167:BGI262175 BQE262167:BQE262175 CAA262167:CAA262175 CJW262167:CJW262175 CTS262167:CTS262175 DDO262167:DDO262175 DNK262167:DNK262175 DXG262167:DXG262175 EHC262167:EHC262175 EQY262167:EQY262175 FAU262167:FAU262175 FKQ262167:FKQ262175 FUM262167:FUM262175 GEI262167:GEI262175 GOE262167:GOE262175 GYA262167:GYA262175 HHW262167:HHW262175 HRS262167:HRS262175 IBO262167:IBO262175 ILK262167:ILK262175 IVG262167:IVG262175 JFC262167:JFC262175 JOY262167:JOY262175 JYU262167:JYU262175 KIQ262167:KIQ262175 KSM262167:KSM262175 LCI262167:LCI262175 LME262167:LME262175 LWA262167:LWA262175 MFW262167:MFW262175 MPS262167:MPS262175 MZO262167:MZO262175 NJK262167:NJK262175 NTG262167:NTG262175 ODC262167:ODC262175 OMY262167:OMY262175 OWU262167:OWU262175 PGQ262167:PGQ262175 PQM262167:PQM262175 QAI262167:QAI262175 QKE262167:QKE262175 QUA262167:QUA262175 RDW262167:RDW262175 RNS262167:RNS262175 RXO262167:RXO262175 SHK262167:SHK262175 SRG262167:SRG262175 TBC262167:TBC262175 TKY262167:TKY262175 TUU262167:TUU262175 UEQ262167:UEQ262175 UOM262167:UOM262175 UYI262167:UYI262175 VIE262167:VIE262175 VSA262167:VSA262175 WBW262167:WBW262175 WLS262167:WLS262175 WVO262167:WVO262175 G327703:G327711 JC327703:JC327711 SY327703:SY327711 ACU327703:ACU327711 AMQ327703:AMQ327711 AWM327703:AWM327711 BGI327703:BGI327711 BQE327703:BQE327711 CAA327703:CAA327711 CJW327703:CJW327711 CTS327703:CTS327711 DDO327703:DDO327711 DNK327703:DNK327711 DXG327703:DXG327711 EHC327703:EHC327711 EQY327703:EQY327711 FAU327703:FAU327711 FKQ327703:FKQ327711 FUM327703:FUM327711 GEI327703:GEI327711 GOE327703:GOE327711 GYA327703:GYA327711 HHW327703:HHW327711 HRS327703:HRS327711 IBO327703:IBO327711 ILK327703:ILK327711 IVG327703:IVG327711 JFC327703:JFC327711 JOY327703:JOY327711 JYU327703:JYU327711 KIQ327703:KIQ327711 KSM327703:KSM327711 LCI327703:LCI327711 LME327703:LME327711 LWA327703:LWA327711 MFW327703:MFW327711 MPS327703:MPS327711 MZO327703:MZO327711 NJK327703:NJK327711 NTG327703:NTG327711 ODC327703:ODC327711 OMY327703:OMY327711 OWU327703:OWU327711 PGQ327703:PGQ327711 PQM327703:PQM327711 QAI327703:QAI327711 QKE327703:QKE327711 QUA327703:QUA327711 RDW327703:RDW327711 RNS327703:RNS327711 RXO327703:RXO327711 SHK327703:SHK327711 SRG327703:SRG327711 TBC327703:TBC327711 TKY327703:TKY327711 TUU327703:TUU327711 UEQ327703:UEQ327711 UOM327703:UOM327711 UYI327703:UYI327711 VIE327703:VIE327711 VSA327703:VSA327711 WBW327703:WBW327711 WLS327703:WLS327711 WVO327703:WVO327711 G393239:G393247 JC393239:JC393247 SY393239:SY393247 ACU393239:ACU393247 AMQ393239:AMQ393247 AWM393239:AWM393247 BGI393239:BGI393247 BQE393239:BQE393247 CAA393239:CAA393247 CJW393239:CJW393247 CTS393239:CTS393247 DDO393239:DDO393247 DNK393239:DNK393247 DXG393239:DXG393247 EHC393239:EHC393247 EQY393239:EQY393247 FAU393239:FAU393247 FKQ393239:FKQ393247 FUM393239:FUM393247 GEI393239:GEI393247 GOE393239:GOE393247 GYA393239:GYA393247 HHW393239:HHW393247 HRS393239:HRS393247 IBO393239:IBO393247 ILK393239:ILK393247 IVG393239:IVG393247 JFC393239:JFC393247 JOY393239:JOY393247 JYU393239:JYU393247 KIQ393239:KIQ393247 KSM393239:KSM393247 LCI393239:LCI393247 LME393239:LME393247 LWA393239:LWA393247 MFW393239:MFW393247 MPS393239:MPS393247 MZO393239:MZO393247 NJK393239:NJK393247 NTG393239:NTG393247 ODC393239:ODC393247 OMY393239:OMY393247 OWU393239:OWU393247 PGQ393239:PGQ393247 PQM393239:PQM393247 QAI393239:QAI393247 QKE393239:QKE393247 QUA393239:QUA393247 RDW393239:RDW393247 RNS393239:RNS393247 RXO393239:RXO393247 SHK393239:SHK393247 SRG393239:SRG393247 TBC393239:TBC393247 TKY393239:TKY393247 TUU393239:TUU393247 UEQ393239:UEQ393247 UOM393239:UOM393247 UYI393239:UYI393247 VIE393239:VIE393247 VSA393239:VSA393247 WBW393239:WBW393247 WLS393239:WLS393247 WVO393239:WVO393247 G458775:G458783 JC458775:JC458783 SY458775:SY458783 ACU458775:ACU458783 AMQ458775:AMQ458783 AWM458775:AWM458783 BGI458775:BGI458783 BQE458775:BQE458783 CAA458775:CAA458783 CJW458775:CJW458783 CTS458775:CTS458783 DDO458775:DDO458783 DNK458775:DNK458783 DXG458775:DXG458783 EHC458775:EHC458783 EQY458775:EQY458783 FAU458775:FAU458783 FKQ458775:FKQ458783 FUM458775:FUM458783 GEI458775:GEI458783 GOE458775:GOE458783 GYA458775:GYA458783 HHW458775:HHW458783 HRS458775:HRS458783 IBO458775:IBO458783 ILK458775:ILK458783 IVG458775:IVG458783 JFC458775:JFC458783 JOY458775:JOY458783 JYU458775:JYU458783 KIQ458775:KIQ458783 KSM458775:KSM458783 LCI458775:LCI458783 LME458775:LME458783 LWA458775:LWA458783 MFW458775:MFW458783 MPS458775:MPS458783 MZO458775:MZO458783 NJK458775:NJK458783 NTG458775:NTG458783 ODC458775:ODC458783 OMY458775:OMY458783 OWU458775:OWU458783 PGQ458775:PGQ458783 PQM458775:PQM458783 QAI458775:QAI458783 QKE458775:QKE458783 QUA458775:QUA458783 RDW458775:RDW458783 RNS458775:RNS458783 RXO458775:RXO458783 SHK458775:SHK458783 SRG458775:SRG458783 TBC458775:TBC458783 TKY458775:TKY458783 TUU458775:TUU458783 UEQ458775:UEQ458783 UOM458775:UOM458783 UYI458775:UYI458783 VIE458775:VIE458783 VSA458775:VSA458783 WBW458775:WBW458783 WLS458775:WLS458783 WVO458775:WVO458783 G524311:G524319 JC524311:JC524319 SY524311:SY524319 ACU524311:ACU524319 AMQ524311:AMQ524319 AWM524311:AWM524319 BGI524311:BGI524319 BQE524311:BQE524319 CAA524311:CAA524319 CJW524311:CJW524319 CTS524311:CTS524319 DDO524311:DDO524319 DNK524311:DNK524319 DXG524311:DXG524319 EHC524311:EHC524319 EQY524311:EQY524319 FAU524311:FAU524319 FKQ524311:FKQ524319 FUM524311:FUM524319 GEI524311:GEI524319 GOE524311:GOE524319 GYA524311:GYA524319 HHW524311:HHW524319 HRS524311:HRS524319 IBO524311:IBO524319 ILK524311:ILK524319 IVG524311:IVG524319 JFC524311:JFC524319 JOY524311:JOY524319 JYU524311:JYU524319 KIQ524311:KIQ524319 KSM524311:KSM524319 LCI524311:LCI524319 LME524311:LME524319 LWA524311:LWA524319 MFW524311:MFW524319 MPS524311:MPS524319 MZO524311:MZO524319 NJK524311:NJK524319 NTG524311:NTG524319 ODC524311:ODC524319 OMY524311:OMY524319 OWU524311:OWU524319 PGQ524311:PGQ524319 PQM524311:PQM524319 QAI524311:QAI524319 QKE524311:QKE524319 QUA524311:QUA524319 RDW524311:RDW524319 RNS524311:RNS524319 RXO524311:RXO524319 SHK524311:SHK524319 SRG524311:SRG524319 TBC524311:TBC524319 TKY524311:TKY524319 TUU524311:TUU524319 UEQ524311:UEQ524319 UOM524311:UOM524319 UYI524311:UYI524319 VIE524311:VIE524319 VSA524311:VSA524319 WBW524311:WBW524319 WLS524311:WLS524319 WVO524311:WVO524319 G589847:G589855 JC589847:JC589855 SY589847:SY589855 ACU589847:ACU589855 AMQ589847:AMQ589855 AWM589847:AWM589855 BGI589847:BGI589855 BQE589847:BQE589855 CAA589847:CAA589855 CJW589847:CJW589855 CTS589847:CTS589855 DDO589847:DDO589855 DNK589847:DNK589855 DXG589847:DXG589855 EHC589847:EHC589855 EQY589847:EQY589855 FAU589847:FAU589855 FKQ589847:FKQ589855 FUM589847:FUM589855 GEI589847:GEI589855 GOE589847:GOE589855 GYA589847:GYA589855 HHW589847:HHW589855 HRS589847:HRS589855 IBO589847:IBO589855 ILK589847:ILK589855 IVG589847:IVG589855 JFC589847:JFC589855 JOY589847:JOY589855 JYU589847:JYU589855 KIQ589847:KIQ589855 KSM589847:KSM589855 LCI589847:LCI589855 LME589847:LME589855 LWA589847:LWA589855 MFW589847:MFW589855 MPS589847:MPS589855 MZO589847:MZO589855 NJK589847:NJK589855 NTG589847:NTG589855 ODC589847:ODC589855 OMY589847:OMY589855 OWU589847:OWU589855 PGQ589847:PGQ589855 PQM589847:PQM589855 QAI589847:QAI589855 QKE589847:QKE589855 QUA589847:QUA589855 RDW589847:RDW589855 RNS589847:RNS589855 RXO589847:RXO589855 SHK589847:SHK589855 SRG589847:SRG589855 TBC589847:TBC589855 TKY589847:TKY589855 TUU589847:TUU589855 UEQ589847:UEQ589855 UOM589847:UOM589855 UYI589847:UYI589855 VIE589847:VIE589855 VSA589847:VSA589855 WBW589847:WBW589855 WLS589847:WLS589855 WVO589847:WVO589855 G655383:G655391 JC655383:JC655391 SY655383:SY655391 ACU655383:ACU655391 AMQ655383:AMQ655391 AWM655383:AWM655391 BGI655383:BGI655391 BQE655383:BQE655391 CAA655383:CAA655391 CJW655383:CJW655391 CTS655383:CTS655391 DDO655383:DDO655391 DNK655383:DNK655391 DXG655383:DXG655391 EHC655383:EHC655391 EQY655383:EQY655391 FAU655383:FAU655391 FKQ655383:FKQ655391 FUM655383:FUM655391 GEI655383:GEI655391 GOE655383:GOE655391 GYA655383:GYA655391 HHW655383:HHW655391 HRS655383:HRS655391 IBO655383:IBO655391 ILK655383:ILK655391 IVG655383:IVG655391 JFC655383:JFC655391 JOY655383:JOY655391 JYU655383:JYU655391 KIQ655383:KIQ655391 KSM655383:KSM655391 LCI655383:LCI655391 LME655383:LME655391 LWA655383:LWA655391 MFW655383:MFW655391 MPS655383:MPS655391 MZO655383:MZO655391 NJK655383:NJK655391 NTG655383:NTG655391 ODC655383:ODC655391 OMY655383:OMY655391 OWU655383:OWU655391 PGQ655383:PGQ655391 PQM655383:PQM655391 QAI655383:QAI655391 QKE655383:QKE655391 QUA655383:QUA655391 RDW655383:RDW655391 RNS655383:RNS655391 RXO655383:RXO655391 SHK655383:SHK655391 SRG655383:SRG655391 TBC655383:TBC655391 TKY655383:TKY655391 TUU655383:TUU655391 UEQ655383:UEQ655391 UOM655383:UOM655391 UYI655383:UYI655391 VIE655383:VIE655391 VSA655383:VSA655391 WBW655383:WBW655391 WLS655383:WLS655391 WVO655383:WVO655391 G720919:G720927 JC720919:JC720927 SY720919:SY720927 ACU720919:ACU720927 AMQ720919:AMQ720927 AWM720919:AWM720927 BGI720919:BGI720927 BQE720919:BQE720927 CAA720919:CAA720927 CJW720919:CJW720927 CTS720919:CTS720927 DDO720919:DDO720927 DNK720919:DNK720927 DXG720919:DXG720927 EHC720919:EHC720927 EQY720919:EQY720927 FAU720919:FAU720927 FKQ720919:FKQ720927 FUM720919:FUM720927 GEI720919:GEI720927 GOE720919:GOE720927 GYA720919:GYA720927 HHW720919:HHW720927 HRS720919:HRS720927 IBO720919:IBO720927 ILK720919:ILK720927 IVG720919:IVG720927 JFC720919:JFC720927 JOY720919:JOY720927 JYU720919:JYU720927 KIQ720919:KIQ720927 KSM720919:KSM720927 LCI720919:LCI720927 LME720919:LME720927 LWA720919:LWA720927 MFW720919:MFW720927 MPS720919:MPS720927 MZO720919:MZO720927 NJK720919:NJK720927 NTG720919:NTG720927 ODC720919:ODC720927 OMY720919:OMY720927 OWU720919:OWU720927 PGQ720919:PGQ720927 PQM720919:PQM720927 QAI720919:QAI720927 QKE720919:QKE720927 QUA720919:QUA720927 RDW720919:RDW720927 RNS720919:RNS720927 RXO720919:RXO720927 SHK720919:SHK720927 SRG720919:SRG720927 TBC720919:TBC720927 TKY720919:TKY720927 TUU720919:TUU720927 UEQ720919:UEQ720927 UOM720919:UOM720927 UYI720919:UYI720927 VIE720919:VIE720927 VSA720919:VSA720927 WBW720919:WBW720927 WLS720919:WLS720927 WVO720919:WVO720927 G786455:G786463 JC786455:JC786463 SY786455:SY786463 ACU786455:ACU786463 AMQ786455:AMQ786463 AWM786455:AWM786463 BGI786455:BGI786463 BQE786455:BQE786463 CAA786455:CAA786463 CJW786455:CJW786463 CTS786455:CTS786463 DDO786455:DDO786463 DNK786455:DNK786463 DXG786455:DXG786463 EHC786455:EHC786463 EQY786455:EQY786463 FAU786455:FAU786463 FKQ786455:FKQ786463 FUM786455:FUM786463 GEI786455:GEI786463 GOE786455:GOE786463 GYA786455:GYA786463 HHW786455:HHW786463 HRS786455:HRS786463 IBO786455:IBO786463 ILK786455:ILK786463 IVG786455:IVG786463 JFC786455:JFC786463 JOY786455:JOY786463 JYU786455:JYU786463 KIQ786455:KIQ786463 KSM786455:KSM786463 LCI786455:LCI786463 LME786455:LME786463 LWA786455:LWA786463 MFW786455:MFW786463 MPS786455:MPS786463 MZO786455:MZO786463 NJK786455:NJK786463 NTG786455:NTG786463 ODC786455:ODC786463 OMY786455:OMY786463 OWU786455:OWU786463 PGQ786455:PGQ786463 PQM786455:PQM786463 QAI786455:QAI786463 QKE786455:QKE786463 QUA786455:QUA786463 RDW786455:RDW786463 RNS786455:RNS786463 RXO786455:RXO786463 SHK786455:SHK786463 SRG786455:SRG786463 TBC786455:TBC786463 TKY786455:TKY786463 TUU786455:TUU786463 UEQ786455:UEQ786463 UOM786455:UOM786463 UYI786455:UYI786463 VIE786455:VIE786463 VSA786455:VSA786463 WBW786455:WBW786463 WLS786455:WLS786463 WVO786455:WVO786463 G851991:G851999 JC851991:JC851999 SY851991:SY851999 ACU851991:ACU851999 AMQ851991:AMQ851999 AWM851991:AWM851999 BGI851991:BGI851999 BQE851991:BQE851999 CAA851991:CAA851999 CJW851991:CJW851999 CTS851991:CTS851999 DDO851991:DDO851999 DNK851991:DNK851999 DXG851991:DXG851999 EHC851991:EHC851999 EQY851991:EQY851999 FAU851991:FAU851999 FKQ851991:FKQ851999 FUM851991:FUM851999 GEI851991:GEI851999 GOE851991:GOE851999 GYA851991:GYA851999 HHW851991:HHW851999 HRS851991:HRS851999 IBO851991:IBO851999 ILK851991:ILK851999 IVG851991:IVG851999 JFC851991:JFC851999 JOY851991:JOY851999 JYU851991:JYU851999 KIQ851991:KIQ851999 KSM851991:KSM851999 LCI851991:LCI851999 LME851991:LME851999 LWA851991:LWA851999 MFW851991:MFW851999 MPS851991:MPS851999 MZO851991:MZO851999 NJK851991:NJK851999 NTG851991:NTG851999 ODC851991:ODC851999 OMY851991:OMY851999 OWU851991:OWU851999 PGQ851991:PGQ851999 PQM851991:PQM851999 QAI851991:QAI851999 QKE851991:QKE851999 QUA851991:QUA851999 RDW851991:RDW851999 RNS851991:RNS851999 RXO851991:RXO851999 SHK851991:SHK851999 SRG851991:SRG851999 TBC851991:TBC851999 TKY851991:TKY851999 TUU851991:TUU851999 UEQ851991:UEQ851999 UOM851991:UOM851999 UYI851991:UYI851999 VIE851991:VIE851999 VSA851991:VSA851999 WBW851991:WBW851999 WLS851991:WLS851999 WVO851991:WVO851999 G917527:G917535 JC917527:JC917535 SY917527:SY917535 ACU917527:ACU917535 AMQ917527:AMQ917535 AWM917527:AWM917535 BGI917527:BGI917535 BQE917527:BQE917535 CAA917527:CAA917535 CJW917527:CJW917535 CTS917527:CTS917535 DDO917527:DDO917535 DNK917527:DNK917535 DXG917527:DXG917535 EHC917527:EHC917535 EQY917527:EQY917535 FAU917527:FAU917535 FKQ917527:FKQ917535 FUM917527:FUM917535 GEI917527:GEI917535 GOE917527:GOE917535 GYA917527:GYA917535 HHW917527:HHW917535 HRS917527:HRS917535 IBO917527:IBO917535 ILK917527:ILK917535 IVG917527:IVG917535 JFC917527:JFC917535 JOY917527:JOY917535 JYU917527:JYU917535 KIQ917527:KIQ917535 KSM917527:KSM917535 LCI917527:LCI917535 LME917527:LME917535 LWA917527:LWA917535 MFW917527:MFW917535 MPS917527:MPS917535 MZO917527:MZO917535 NJK917527:NJK917535 NTG917527:NTG917535 ODC917527:ODC917535 OMY917527:OMY917535 OWU917527:OWU917535 PGQ917527:PGQ917535 PQM917527:PQM917535 QAI917527:QAI917535 QKE917527:QKE917535 QUA917527:QUA917535 RDW917527:RDW917535 RNS917527:RNS917535 RXO917527:RXO917535 SHK917527:SHK917535 SRG917527:SRG917535 TBC917527:TBC917535 TKY917527:TKY917535 TUU917527:TUU917535 UEQ917527:UEQ917535 UOM917527:UOM917535 UYI917527:UYI917535 VIE917527:VIE917535 VSA917527:VSA917535 WBW917527:WBW917535 WLS917527:WLS917535 WVO917527:WVO917535 G983063:G983071 JC983063:JC983071 SY983063:SY983071 ACU983063:ACU983071 AMQ983063:AMQ983071 AWM983063:AWM983071 BGI983063:BGI983071 BQE983063:BQE983071 CAA983063:CAA983071 CJW983063:CJW983071 CTS983063:CTS983071 DDO983063:DDO983071 DNK983063:DNK983071 DXG983063:DXG983071 EHC983063:EHC983071 EQY983063:EQY983071 FAU983063:FAU983071 FKQ983063:FKQ983071 FUM983063:FUM983071 GEI983063:GEI983071 GOE983063:GOE983071 GYA983063:GYA983071 HHW983063:HHW983071 HRS983063:HRS983071 IBO983063:IBO983071 ILK983063:ILK983071 IVG983063:IVG983071 JFC983063:JFC983071 JOY983063:JOY983071 JYU983063:JYU983071 KIQ983063:KIQ983071 KSM983063:KSM983071 LCI983063:LCI983071 LME983063:LME983071 LWA983063:LWA983071 MFW983063:MFW983071 MPS983063:MPS983071 MZO983063:MZO983071 NJK983063:NJK983071 NTG983063:NTG983071 ODC983063:ODC983071 OMY983063:OMY983071 OWU983063:OWU983071 PGQ983063:PGQ983071 PQM983063:PQM983071 QAI983063:QAI983071 QKE983063:QKE983071 QUA983063:QUA983071 RDW983063:RDW983071 RNS983063:RNS983071 RXO983063:RXO983071 SHK983063:SHK983071 SRG983063:SRG983071 TBC983063:TBC983071 TKY983063:TKY983071 TUU983063:TUU983071 UEQ983063:UEQ983071 UOM983063:UOM983071 UYI983063:UYI983071 VIE983063:VIE983071 VSA983063:VSA983071 WBW983063:WBW983071 WLS983063:WLS983071 WVO983063:WVO983071 WVO21:WVO29 WLS21:WLS29 WBW21:WBW29 VSA21:VSA29 VIE21:VIE29 UYI21:UYI29 UOM21:UOM29 UEQ21:UEQ29 TUU21:TUU29 TKY21:TKY29 TBC21:TBC29 SRG21:SRG29 SHK21:SHK29 RXO21:RXO29 RNS21:RNS29 RDW21:RDW29 QUA21:QUA29 QKE21:QKE29 QAI21:QAI29 PQM21:PQM29 PGQ21:PGQ29 OWU21:OWU29 OMY21:OMY29 ODC21:ODC29 NTG21:NTG29 NJK21:NJK29 MZO21:MZO29 MPS21:MPS29 MFW21:MFW29 LWA21:LWA29 LME21:LME29 LCI21:LCI29 KSM21:KSM29 KIQ21:KIQ29 JYU21:JYU29 JOY21:JOY29 JFC21:JFC29 IVG21:IVG29 ILK21:ILK29 IBO21:IBO29 HRS21:HRS29 HHW21:HHW29 GYA21:GYA29 GOE21:GOE29 GEI21:GEI29 FUM21:FUM29 FKQ21:FKQ29 FAU21:FAU29 EQY21:EQY29 EHC21:EHC29 DXG21:DXG29 DNK21:DNK29 DDO21:DDO29 CTS21:CTS29 CJW21:CJW29 CAA21:CAA29 BQE21:BQE29 BGI21:BGI29 AWM21:AWM29 AMQ21:AMQ29 ACU21:ACU29 SY21:SY29 JC21:JC29 G21:G29" xr:uid="{124BB22B-2A46-4C81-A49D-E3C520FC80BD}">
      <formula1>$A$1:$D$1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F36A-D4CE-4ACC-B9EE-CD5701F7A5C5}">
  <sheetPr>
    <tabColor theme="4" tint="0.79998168889431442"/>
  </sheetPr>
  <dimension ref="A1:J36"/>
  <sheetViews>
    <sheetView showGridLines="0" topLeftCell="A10" workbookViewId="0">
      <selection activeCell="D16" sqref="D16"/>
    </sheetView>
  </sheetViews>
  <sheetFormatPr defaultRowHeight="14.4" x14ac:dyDescent="0.3"/>
  <cols>
    <col min="1" max="1" width="11.44140625" customWidth="1"/>
    <col min="2" max="2" width="14.6640625" customWidth="1"/>
    <col min="3" max="3" width="2.33203125" customWidth="1"/>
    <col min="4" max="4" width="29.6640625" customWidth="1"/>
    <col min="5" max="5" width="25.88671875" customWidth="1"/>
    <col min="6" max="6" width="11.44140625" customWidth="1"/>
    <col min="7" max="7" width="15.88671875" bestFit="1" customWidth="1"/>
    <col min="8" max="8" width="20" bestFit="1" customWidth="1"/>
    <col min="9" max="9" width="17.88671875" bestFit="1" customWidth="1"/>
    <col min="257" max="257" width="11.44140625" customWidth="1"/>
    <col min="258" max="258" width="14.6640625" customWidth="1"/>
    <col min="259" max="259" width="2.33203125" customWidth="1"/>
    <col min="260" max="260" width="27.33203125" bestFit="1" customWidth="1"/>
    <col min="261" max="261" width="15" bestFit="1" customWidth="1"/>
    <col min="262" max="262" width="11.44140625" customWidth="1"/>
    <col min="263" max="263" width="15.88671875" bestFit="1" customWidth="1"/>
    <col min="264" max="264" width="20" bestFit="1" customWidth="1"/>
    <col min="265" max="265" width="17.88671875" bestFit="1" customWidth="1"/>
    <col min="513" max="513" width="11.44140625" customWidth="1"/>
    <col min="514" max="514" width="14.6640625" customWidth="1"/>
    <col min="515" max="515" width="2.33203125" customWidth="1"/>
    <col min="516" max="516" width="27.33203125" bestFit="1" customWidth="1"/>
    <col min="517" max="517" width="15" bestFit="1" customWidth="1"/>
    <col min="518" max="518" width="11.44140625" customWidth="1"/>
    <col min="519" max="519" width="15.88671875" bestFit="1" customWidth="1"/>
    <col min="520" max="520" width="20" bestFit="1" customWidth="1"/>
    <col min="521" max="521" width="17.88671875" bestFit="1" customWidth="1"/>
    <col min="769" max="769" width="11.44140625" customWidth="1"/>
    <col min="770" max="770" width="14.6640625" customWidth="1"/>
    <col min="771" max="771" width="2.33203125" customWidth="1"/>
    <col min="772" max="772" width="27.33203125" bestFit="1" customWidth="1"/>
    <col min="773" max="773" width="15" bestFit="1" customWidth="1"/>
    <col min="774" max="774" width="11.44140625" customWidth="1"/>
    <col min="775" max="775" width="15.88671875" bestFit="1" customWidth="1"/>
    <col min="776" max="776" width="20" bestFit="1" customWidth="1"/>
    <col min="777" max="777" width="17.88671875" bestFit="1" customWidth="1"/>
    <col min="1025" max="1025" width="11.44140625" customWidth="1"/>
    <col min="1026" max="1026" width="14.6640625" customWidth="1"/>
    <col min="1027" max="1027" width="2.33203125" customWidth="1"/>
    <col min="1028" max="1028" width="27.33203125" bestFit="1" customWidth="1"/>
    <col min="1029" max="1029" width="15" bestFit="1" customWidth="1"/>
    <col min="1030" max="1030" width="11.44140625" customWidth="1"/>
    <col min="1031" max="1031" width="15.88671875" bestFit="1" customWidth="1"/>
    <col min="1032" max="1032" width="20" bestFit="1" customWidth="1"/>
    <col min="1033" max="1033" width="17.88671875" bestFit="1" customWidth="1"/>
    <col min="1281" max="1281" width="11.44140625" customWidth="1"/>
    <col min="1282" max="1282" width="14.6640625" customWidth="1"/>
    <col min="1283" max="1283" width="2.33203125" customWidth="1"/>
    <col min="1284" max="1284" width="27.33203125" bestFit="1" customWidth="1"/>
    <col min="1285" max="1285" width="15" bestFit="1" customWidth="1"/>
    <col min="1286" max="1286" width="11.44140625" customWidth="1"/>
    <col min="1287" max="1287" width="15.88671875" bestFit="1" customWidth="1"/>
    <col min="1288" max="1288" width="20" bestFit="1" customWidth="1"/>
    <col min="1289" max="1289" width="17.88671875" bestFit="1" customWidth="1"/>
    <col min="1537" max="1537" width="11.44140625" customWidth="1"/>
    <col min="1538" max="1538" width="14.6640625" customWidth="1"/>
    <col min="1539" max="1539" width="2.33203125" customWidth="1"/>
    <col min="1540" max="1540" width="27.33203125" bestFit="1" customWidth="1"/>
    <col min="1541" max="1541" width="15" bestFit="1" customWidth="1"/>
    <col min="1542" max="1542" width="11.44140625" customWidth="1"/>
    <col min="1543" max="1543" width="15.88671875" bestFit="1" customWidth="1"/>
    <col min="1544" max="1544" width="20" bestFit="1" customWidth="1"/>
    <col min="1545" max="1545" width="17.88671875" bestFit="1" customWidth="1"/>
    <col min="1793" max="1793" width="11.44140625" customWidth="1"/>
    <col min="1794" max="1794" width="14.6640625" customWidth="1"/>
    <col min="1795" max="1795" width="2.33203125" customWidth="1"/>
    <col min="1796" max="1796" width="27.33203125" bestFit="1" customWidth="1"/>
    <col min="1797" max="1797" width="15" bestFit="1" customWidth="1"/>
    <col min="1798" max="1798" width="11.44140625" customWidth="1"/>
    <col min="1799" max="1799" width="15.88671875" bestFit="1" customWidth="1"/>
    <col min="1800" max="1800" width="20" bestFit="1" customWidth="1"/>
    <col min="1801" max="1801" width="17.88671875" bestFit="1" customWidth="1"/>
    <col min="2049" max="2049" width="11.44140625" customWidth="1"/>
    <col min="2050" max="2050" width="14.6640625" customWidth="1"/>
    <col min="2051" max="2051" width="2.33203125" customWidth="1"/>
    <col min="2052" max="2052" width="27.33203125" bestFit="1" customWidth="1"/>
    <col min="2053" max="2053" width="15" bestFit="1" customWidth="1"/>
    <col min="2054" max="2054" width="11.44140625" customWidth="1"/>
    <col min="2055" max="2055" width="15.88671875" bestFit="1" customWidth="1"/>
    <col min="2056" max="2056" width="20" bestFit="1" customWidth="1"/>
    <col min="2057" max="2057" width="17.88671875" bestFit="1" customWidth="1"/>
    <col min="2305" max="2305" width="11.44140625" customWidth="1"/>
    <col min="2306" max="2306" width="14.6640625" customWidth="1"/>
    <col min="2307" max="2307" width="2.33203125" customWidth="1"/>
    <col min="2308" max="2308" width="27.33203125" bestFit="1" customWidth="1"/>
    <col min="2309" max="2309" width="15" bestFit="1" customWidth="1"/>
    <col min="2310" max="2310" width="11.44140625" customWidth="1"/>
    <col min="2311" max="2311" width="15.88671875" bestFit="1" customWidth="1"/>
    <col min="2312" max="2312" width="20" bestFit="1" customWidth="1"/>
    <col min="2313" max="2313" width="17.88671875" bestFit="1" customWidth="1"/>
    <col min="2561" max="2561" width="11.44140625" customWidth="1"/>
    <col min="2562" max="2562" width="14.6640625" customWidth="1"/>
    <col min="2563" max="2563" width="2.33203125" customWidth="1"/>
    <col min="2564" max="2564" width="27.33203125" bestFit="1" customWidth="1"/>
    <col min="2565" max="2565" width="15" bestFit="1" customWidth="1"/>
    <col min="2566" max="2566" width="11.44140625" customWidth="1"/>
    <col min="2567" max="2567" width="15.88671875" bestFit="1" customWidth="1"/>
    <col min="2568" max="2568" width="20" bestFit="1" customWidth="1"/>
    <col min="2569" max="2569" width="17.88671875" bestFit="1" customWidth="1"/>
    <col min="2817" max="2817" width="11.44140625" customWidth="1"/>
    <col min="2818" max="2818" width="14.6640625" customWidth="1"/>
    <col min="2819" max="2819" width="2.33203125" customWidth="1"/>
    <col min="2820" max="2820" width="27.33203125" bestFit="1" customWidth="1"/>
    <col min="2821" max="2821" width="15" bestFit="1" customWidth="1"/>
    <col min="2822" max="2822" width="11.44140625" customWidth="1"/>
    <col min="2823" max="2823" width="15.88671875" bestFit="1" customWidth="1"/>
    <col min="2824" max="2824" width="20" bestFit="1" customWidth="1"/>
    <col min="2825" max="2825" width="17.88671875" bestFit="1" customWidth="1"/>
    <col min="3073" max="3073" width="11.44140625" customWidth="1"/>
    <col min="3074" max="3074" width="14.6640625" customWidth="1"/>
    <col min="3075" max="3075" width="2.33203125" customWidth="1"/>
    <col min="3076" max="3076" width="27.33203125" bestFit="1" customWidth="1"/>
    <col min="3077" max="3077" width="15" bestFit="1" customWidth="1"/>
    <col min="3078" max="3078" width="11.44140625" customWidth="1"/>
    <col min="3079" max="3079" width="15.88671875" bestFit="1" customWidth="1"/>
    <col min="3080" max="3080" width="20" bestFit="1" customWidth="1"/>
    <col min="3081" max="3081" width="17.88671875" bestFit="1" customWidth="1"/>
    <col min="3329" max="3329" width="11.44140625" customWidth="1"/>
    <col min="3330" max="3330" width="14.6640625" customWidth="1"/>
    <col min="3331" max="3331" width="2.33203125" customWidth="1"/>
    <col min="3332" max="3332" width="27.33203125" bestFit="1" customWidth="1"/>
    <col min="3333" max="3333" width="15" bestFit="1" customWidth="1"/>
    <col min="3334" max="3334" width="11.44140625" customWidth="1"/>
    <col min="3335" max="3335" width="15.88671875" bestFit="1" customWidth="1"/>
    <col min="3336" max="3336" width="20" bestFit="1" customWidth="1"/>
    <col min="3337" max="3337" width="17.88671875" bestFit="1" customWidth="1"/>
    <col min="3585" max="3585" width="11.44140625" customWidth="1"/>
    <col min="3586" max="3586" width="14.6640625" customWidth="1"/>
    <col min="3587" max="3587" width="2.33203125" customWidth="1"/>
    <col min="3588" max="3588" width="27.33203125" bestFit="1" customWidth="1"/>
    <col min="3589" max="3589" width="15" bestFit="1" customWidth="1"/>
    <col min="3590" max="3590" width="11.44140625" customWidth="1"/>
    <col min="3591" max="3591" width="15.88671875" bestFit="1" customWidth="1"/>
    <col min="3592" max="3592" width="20" bestFit="1" customWidth="1"/>
    <col min="3593" max="3593" width="17.88671875" bestFit="1" customWidth="1"/>
    <col min="3841" max="3841" width="11.44140625" customWidth="1"/>
    <col min="3842" max="3842" width="14.6640625" customWidth="1"/>
    <col min="3843" max="3843" width="2.33203125" customWidth="1"/>
    <col min="3844" max="3844" width="27.33203125" bestFit="1" customWidth="1"/>
    <col min="3845" max="3845" width="15" bestFit="1" customWidth="1"/>
    <col min="3846" max="3846" width="11.44140625" customWidth="1"/>
    <col min="3847" max="3847" width="15.88671875" bestFit="1" customWidth="1"/>
    <col min="3848" max="3848" width="20" bestFit="1" customWidth="1"/>
    <col min="3849" max="3849" width="17.88671875" bestFit="1" customWidth="1"/>
    <col min="4097" max="4097" width="11.44140625" customWidth="1"/>
    <col min="4098" max="4098" width="14.6640625" customWidth="1"/>
    <col min="4099" max="4099" width="2.33203125" customWidth="1"/>
    <col min="4100" max="4100" width="27.33203125" bestFit="1" customWidth="1"/>
    <col min="4101" max="4101" width="15" bestFit="1" customWidth="1"/>
    <col min="4102" max="4102" width="11.44140625" customWidth="1"/>
    <col min="4103" max="4103" width="15.88671875" bestFit="1" customWidth="1"/>
    <col min="4104" max="4104" width="20" bestFit="1" customWidth="1"/>
    <col min="4105" max="4105" width="17.88671875" bestFit="1" customWidth="1"/>
    <col min="4353" max="4353" width="11.44140625" customWidth="1"/>
    <col min="4354" max="4354" width="14.6640625" customWidth="1"/>
    <col min="4355" max="4355" width="2.33203125" customWidth="1"/>
    <col min="4356" max="4356" width="27.33203125" bestFit="1" customWidth="1"/>
    <col min="4357" max="4357" width="15" bestFit="1" customWidth="1"/>
    <col min="4358" max="4358" width="11.44140625" customWidth="1"/>
    <col min="4359" max="4359" width="15.88671875" bestFit="1" customWidth="1"/>
    <col min="4360" max="4360" width="20" bestFit="1" customWidth="1"/>
    <col min="4361" max="4361" width="17.88671875" bestFit="1" customWidth="1"/>
    <col min="4609" max="4609" width="11.44140625" customWidth="1"/>
    <col min="4610" max="4610" width="14.6640625" customWidth="1"/>
    <col min="4611" max="4611" width="2.33203125" customWidth="1"/>
    <col min="4612" max="4612" width="27.33203125" bestFit="1" customWidth="1"/>
    <col min="4613" max="4613" width="15" bestFit="1" customWidth="1"/>
    <col min="4614" max="4614" width="11.44140625" customWidth="1"/>
    <col min="4615" max="4615" width="15.88671875" bestFit="1" customWidth="1"/>
    <col min="4616" max="4616" width="20" bestFit="1" customWidth="1"/>
    <col min="4617" max="4617" width="17.88671875" bestFit="1" customWidth="1"/>
    <col min="4865" max="4865" width="11.44140625" customWidth="1"/>
    <col min="4866" max="4866" width="14.6640625" customWidth="1"/>
    <col min="4867" max="4867" width="2.33203125" customWidth="1"/>
    <col min="4868" max="4868" width="27.33203125" bestFit="1" customWidth="1"/>
    <col min="4869" max="4869" width="15" bestFit="1" customWidth="1"/>
    <col min="4870" max="4870" width="11.44140625" customWidth="1"/>
    <col min="4871" max="4871" width="15.88671875" bestFit="1" customWidth="1"/>
    <col min="4872" max="4872" width="20" bestFit="1" customWidth="1"/>
    <col min="4873" max="4873" width="17.88671875" bestFit="1" customWidth="1"/>
    <col min="5121" max="5121" width="11.44140625" customWidth="1"/>
    <col min="5122" max="5122" width="14.6640625" customWidth="1"/>
    <col min="5123" max="5123" width="2.33203125" customWidth="1"/>
    <col min="5124" max="5124" width="27.33203125" bestFit="1" customWidth="1"/>
    <col min="5125" max="5125" width="15" bestFit="1" customWidth="1"/>
    <col min="5126" max="5126" width="11.44140625" customWidth="1"/>
    <col min="5127" max="5127" width="15.88671875" bestFit="1" customWidth="1"/>
    <col min="5128" max="5128" width="20" bestFit="1" customWidth="1"/>
    <col min="5129" max="5129" width="17.88671875" bestFit="1" customWidth="1"/>
    <col min="5377" max="5377" width="11.44140625" customWidth="1"/>
    <col min="5378" max="5378" width="14.6640625" customWidth="1"/>
    <col min="5379" max="5379" width="2.33203125" customWidth="1"/>
    <col min="5380" max="5380" width="27.33203125" bestFit="1" customWidth="1"/>
    <col min="5381" max="5381" width="15" bestFit="1" customWidth="1"/>
    <col min="5382" max="5382" width="11.44140625" customWidth="1"/>
    <col min="5383" max="5383" width="15.88671875" bestFit="1" customWidth="1"/>
    <col min="5384" max="5384" width="20" bestFit="1" customWidth="1"/>
    <col min="5385" max="5385" width="17.88671875" bestFit="1" customWidth="1"/>
    <col min="5633" max="5633" width="11.44140625" customWidth="1"/>
    <col min="5634" max="5634" width="14.6640625" customWidth="1"/>
    <col min="5635" max="5635" width="2.33203125" customWidth="1"/>
    <col min="5636" max="5636" width="27.33203125" bestFit="1" customWidth="1"/>
    <col min="5637" max="5637" width="15" bestFit="1" customWidth="1"/>
    <col min="5638" max="5638" width="11.44140625" customWidth="1"/>
    <col min="5639" max="5639" width="15.88671875" bestFit="1" customWidth="1"/>
    <col min="5640" max="5640" width="20" bestFit="1" customWidth="1"/>
    <col min="5641" max="5641" width="17.88671875" bestFit="1" customWidth="1"/>
    <col min="5889" max="5889" width="11.44140625" customWidth="1"/>
    <col min="5890" max="5890" width="14.6640625" customWidth="1"/>
    <col min="5891" max="5891" width="2.33203125" customWidth="1"/>
    <col min="5892" max="5892" width="27.33203125" bestFit="1" customWidth="1"/>
    <col min="5893" max="5893" width="15" bestFit="1" customWidth="1"/>
    <col min="5894" max="5894" width="11.44140625" customWidth="1"/>
    <col min="5895" max="5895" width="15.88671875" bestFit="1" customWidth="1"/>
    <col min="5896" max="5896" width="20" bestFit="1" customWidth="1"/>
    <col min="5897" max="5897" width="17.88671875" bestFit="1" customWidth="1"/>
    <col min="6145" max="6145" width="11.44140625" customWidth="1"/>
    <col min="6146" max="6146" width="14.6640625" customWidth="1"/>
    <col min="6147" max="6147" width="2.33203125" customWidth="1"/>
    <col min="6148" max="6148" width="27.33203125" bestFit="1" customWidth="1"/>
    <col min="6149" max="6149" width="15" bestFit="1" customWidth="1"/>
    <col min="6150" max="6150" width="11.44140625" customWidth="1"/>
    <col min="6151" max="6151" width="15.88671875" bestFit="1" customWidth="1"/>
    <col min="6152" max="6152" width="20" bestFit="1" customWidth="1"/>
    <col min="6153" max="6153" width="17.88671875" bestFit="1" customWidth="1"/>
    <col min="6401" max="6401" width="11.44140625" customWidth="1"/>
    <col min="6402" max="6402" width="14.6640625" customWidth="1"/>
    <col min="6403" max="6403" width="2.33203125" customWidth="1"/>
    <col min="6404" max="6404" width="27.33203125" bestFit="1" customWidth="1"/>
    <col min="6405" max="6405" width="15" bestFit="1" customWidth="1"/>
    <col min="6406" max="6406" width="11.44140625" customWidth="1"/>
    <col min="6407" max="6407" width="15.88671875" bestFit="1" customWidth="1"/>
    <col min="6408" max="6408" width="20" bestFit="1" customWidth="1"/>
    <col min="6409" max="6409" width="17.88671875" bestFit="1" customWidth="1"/>
    <col min="6657" max="6657" width="11.44140625" customWidth="1"/>
    <col min="6658" max="6658" width="14.6640625" customWidth="1"/>
    <col min="6659" max="6659" width="2.33203125" customWidth="1"/>
    <col min="6660" max="6660" width="27.33203125" bestFit="1" customWidth="1"/>
    <col min="6661" max="6661" width="15" bestFit="1" customWidth="1"/>
    <col min="6662" max="6662" width="11.44140625" customWidth="1"/>
    <col min="6663" max="6663" width="15.88671875" bestFit="1" customWidth="1"/>
    <col min="6664" max="6664" width="20" bestFit="1" customWidth="1"/>
    <col min="6665" max="6665" width="17.88671875" bestFit="1" customWidth="1"/>
    <col min="6913" max="6913" width="11.44140625" customWidth="1"/>
    <col min="6914" max="6914" width="14.6640625" customWidth="1"/>
    <col min="6915" max="6915" width="2.33203125" customWidth="1"/>
    <col min="6916" max="6916" width="27.33203125" bestFit="1" customWidth="1"/>
    <col min="6917" max="6917" width="15" bestFit="1" customWidth="1"/>
    <col min="6918" max="6918" width="11.44140625" customWidth="1"/>
    <col min="6919" max="6919" width="15.88671875" bestFit="1" customWidth="1"/>
    <col min="6920" max="6920" width="20" bestFit="1" customWidth="1"/>
    <col min="6921" max="6921" width="17.88671875" bestFit="1" customWidth="1"/>
    <col min="7169" max="7169" width="11.44140625" customWidth="1"/>
    <col min="7170" max="7170" width="14.6640625" customWidth="1"/>
    <col min="7171" max="7171" width="2.33203125" customWidth="1"/>
    <col min="7172" max="7172" width="27.33203125" bestFit="1" customWidth="1"/>
    <col min="7173" max="7173" width="15" bestFit="1" customWidth="1"/>
    <col min="7174" max="7174" width="11.44140625" customWidth="1"/>
    <col min="7175" max="7175" width="15.88671875" bestFit="1" customWidth="1"/>
    <col min="7176" max="7176" width="20" bestFit="1" customWidth="1"/>
    <col min="7177" max="7177" width="17.88671875" bestFit="1" customWidth="1"/>
    <col min="7425" max="7425" width="11.44140625" customWidth="1"/>
    <col min="7426" max="7426" width="14.6640625" customWidth="1"/>
    <col min="7427" max="7427" width="2.33203125" customWidth="1"/>
    <col min="7428" max="7428" width="27.33203125" bestFit="1" customWidth="1"/>
    <col min="7429" max="7429" width="15" bestFit="1" customWidth="1"/>
    <col min="7430" max="7430" width="11.44140625" customWidth="1"/>
    <col min="7431" max="7431" width="15.88671875" bestFit="1" customWidth="1"/>
    <col min="7432" max="7432" width="20" bestFit="1" customWidth="1"/>
    <col min="7433" max="7433" width="17.88671875" bestFit="1" customWidth="1"/>
    <col min="7681" max="7681" width="11.44140625" customWidth="1"/>
    <col min="7682" max="7682" width="14.6640625" customWidth="1"/>
    <col min="7683" max="7683" width="2.33203125" customWidth="1"/>
    <col min="7684" max="7684" width="27.33203125" bestFit="1" customWidth="1"/>
    <col min="7685" max="7685" width="15" bestFit="1" customWidth="1"/>
    <col min="7686" max="7686" width="11.44140625" customWidth="1"/>
    <col min="7687" max="7687" width="15.88671875" bestFit="1" customWidth="1"/>
    <col min="7688" max="7688" width="20" bestFit="1" customWidth="1"/>
    <col min="7689" max="7689" width="17.88671875" bestFit="1" customWidth="1"/>
    <col min="7937" max="7937" width="11.44140625" customWidth="1"/>
    <col min="7938" max="7938" width="14.6640625" customWidth="1"/>
    <col min="7939" max="7939" width="2.33203125" customWidth="1"/>
    <col min="7940" max="7940" width="27.33203125" bestFit="1" customWidth="1"/>
    <col min="7941" max="7941" width="15" bestFit="1" customWidth="1"/>
    <col min="7942" max="7942" width="11.44140625" customWidth="1"/>
    <col min="7943" max="7943" width="15.88671875" bestFit="1" customWidth="1"/>
    <col min="7944" max="7944" width="20" bestFit="1" customWidth="1"/>
    <col min="7945" max="7945" width="17.88671875" bestFit="1" customWidth="1"/>
    <col min="8193" max="8193" width="11.44140625" customWidth="1"/>
    <col min="8194" max="8194" width="14.6640625" customWidth="1"/>
    <col min="8195" max="8195" width="2.33203125" customWidth="1"/>
    <col min="8196" max="8196" width="27.33203125" bestFit="1" customWidth="1"/>
    <col min="8197" max="8197" width="15" bestFit="1" customWidth="1"/>
    <col min="8198" max="8198" width="11.44140625" customWidth="1"/>
    <col min="8199" max="8199" width="15.88671875" bestFit="1" customWidth="1"/>
    <col min="8200" max="8200" width="20" bestFit="1" customWidth="1"/>
    <col min="8201" max="8201" width="17.88671875" bestFit="1" customWidth="1"/>
    <col min="8449" max="8449" width="11.44140625" customWidth="1"/>
    <col min="8450" max="8450" width="14.6640625" customWidth="1"/>
    <col min="8451" max="8451" width="2.33203125" customWidth="1"/>
    <col min="8452" max="8452" width="27.33203125" bestFit="1" customWidth="1"/>
    <col min="8453" max="8453" width="15" bestFit="1" customWidth="1"/>
    <col min="8454" max="8454" width="11.44140625" customWidth="1"/>
    <col min="8455" max="8455" width="15.88671875" bestFit="1" customWidth="1"/>
    <col min="8456" max="8456" width="20" bestFit="1" customWidth="1"/>
    <col min="8457" max="8457" width="17.88671875" bestFit="1" customWidth="1"/>
    <col min="8705" max="8705" width="11.44140625" customWidth="1"/>
    <col min="8706" max="8706" width="14.6640625" customWidth="1"/>
    <col min="8707" max="8707" width="2.33203125" customWidth="1"/>
    <col min="8708" max="8708" width="27.33203125" bestFit="1" customWidth="1"/>
    <col min="8709" max="8709" width="15" bestFit="1" customWidth="1"/>
    <col min="8710" max="8710" width="11.44140625" customWidth="1"/>
    <col min="8711" max="8711" width="15.88671875" bestFit="1" customWidth="1"/>
    <col min="8712" max="8712" width="20" bestFit="1" customWidth="1"/>
    <col min="8713" max="8713" width="17.88671875" bestFit="1" customWidth="1"/>
    <col min="8961" max="8961" width="11.44140625" customWidth="1"/>
    <col min="8962" max="8962" width="14.6640625" customWidth="1"/>
    <col min="8963" max="8963" width="2.33203125" customWidth="1"/>
    <col min="8964" max="8964" width="27.33203125" bestFit="1" customWidth="1"/>
    <col min="8965" max="8965" width="15" bestFit="1" customWidth="1"/>
    <col min="8966" max="8966" width="11.44140625" customWidth="1"/>
    <col min="8967" max="8967" width="15.88671875" bestFit="1" customWidth="1"/>
    <col min="8968" max="8968" width="20" bestFit="1" customWidth="1"/>
    <col min="8969" max="8969" width="17.88671875" bestFit="1" customWidth="1"/>
    <col min="9217" max="9217" width="11.44140625" customWidth="1"/>
    <col min="9218" max="9218" width="14.6640625" customWidth="1"/>
    <col min="9219" max="9219" width="2.33203125" customWidth="1"/>
    <col min="9220" max="9220" width="27.33203125" bestFit="1" customWidth="1"/>
    <col min="9221" max="9221" width="15" bestFit="1" customWidth="1"/>
    <col min="9222" max="9222" width="11.44140625" customWidth="1"/>
    <col min="9223" max="9223" width="15.88671875" bestFit="1" customWidth="1"/>
    <col min="9224" max="9224" width="20" bestFit="1" customWidth="1"/>
    <col min="9225" max="9225" width="17.88671875" bestFit="1" customWidth="1"/>
    <col min="9473" max="9473" width="11.44140625" customWidth="1"/>
    <col min="9474" max="9474" width="14.6640625" customWidth="1"/>
    <col min="9475" max="9475" width="2.33203125" customWidth="1"/>
    <col min="9476" max="9476" width="27.33203125" bestFit="1" customWidth="1"/>
    <col min="9477" max="9477" width="15" bestFit="1" customWidth="1"/>
    <col min="9478" max="9478" width="11.44140625" customWidth="1"/>
    <col min="9479" max="9479" width="15.88671875" bestFit="1" customWidth="1"/>
    <col min="9480" max="9480" width="20" bestFit="1" customWidth="1"/>
    <col min="9481" max="9481" width="17.88671875" bestFit="1" customWidth="1"/>
    <col min="9729" max="9729" width="11.44140625" customWidth="1"/>
    <col min="9730" max="9730" width="14.6640625" customWidth="1"/>
    <col min="9731" max="9731" width="2.33203125" customWidth="1"/>
    <col min="9732" max="9732" width="27.33203125" bestFit="1" customWidth="1"/>
    <col min="9733" max="9733" width="15" bestFit="1" customWidth="1"/>
    <col min="9734" max="9734" width="11.44140625" customWidth="1"/>
    <col min="9735" max="9735" width="15.88671875" bestFit="1" customWidth="1"/>
    <col min="9736" max="9736" width="20" bestFit="1" customWidth="1"/>
    <col min="9737" max="9737" width="17.88671875" bestFit="1" customWidth="1"/>
    <col min="9985" max="9985" width="11.44140625" customWidth="1"/>
    <col min="9986" max="9986" width="14.6640625" customWidth="1"/>
    <col min="9987" max="9987" width="2.33203125" customWidth="1"/>
    <col min="9988" max="9988" width="27.33203125" bestFit="1" customWidth="1"/>
    <col min="9989" max="9989" width="15" bestFit="1" customWidth="1"/>
    <col min="9990" max="9990" width="11.44140625" customWidth="1"/>
    <col min="9991" max="9991" width="15.88671875" bestFit="1" customWidth="1"/>
    <col min="9992" max="9992" width="20" bestFit="1" customWidth="1"/>
    <col min="9993" max="9993" width="17.88671875" bestFit="1" customWidth="1"/>
    <col min="10241" max="10241" width="11.44140625" customWidth="1"/>
    <col min="10242" max="10242" width="14.6640625" customWidth="1"/>
    <col min="10243" max="10243" width="2.33203125" customWidth="1"/>
    <col min="10244" max="10244" width="27.33203125" bestFit="1" customWidth="1"/>
    <col min="10245" max="10245" width="15" bestFit="1" customWidth="1"/>
    <col min="10246" max="10246" width="11.44140625" customWidth="1"/>
    <col min="10247" max="10247" width="15.88671875" bestFit="1" customWidth="1"/>
    <col min="10248" max="10248" width="20" bestFit="1" customWidth="1"/>
    <col min="10249" max="10249" width="17.88671875" bestFit="1" customWidth="1"/>
    <col min="10497" max="10497" width="11.44140625" customWidth="1"/>
    <col min="10498" max="10498" width="14.6640625" customWidth="1"/>
    <col min="10499" max="10499" width="2.33203125" customWidth="1"/>
    <col min="10500" max="10500" width="27.33203125" bestFit="1" customWidth="1"/>
    <col min="10501" max="10501" width="15" bestFit="1" customWidth="1"/>
    <col min="10502" max="10502" width="11.44140625" customWidth="1"/>
    <col min="10503" max="10503" width="15.88671875" bestFit="1" customWidth="1"/>
    <col min="10504" max="10504" width="20" bestFit="1" customWidth="1"/>
    <col min="10505" max="10505" width="17.88671875" bestFit="1" customWidth="1"/>
    <col min="10753" max="10753" width="11.44140625" customWidth="1"/>
    <col min="10754" max="10754" width="14.6640625" customWidth="1"/>
    <col min="10755" max="10755" width="2.33203125" customWidth="1"/>
    <col min="10756" max="10756" width="27.33203125" bestFit="1" customWidth="1"/>
    <col min="10757" max="10757" width="15" bestFit="1" customWidth="1"/>
    <col min="10758" max="10758" width="11.44140625" customWidth="1"/>
    <col min="10759" max="10759" width="15.88671875" bestFit="1" customWidth="1"/>
    <col min="10760" max="10760" width="20" bestFit="1" customWidth="1"/>
    <col min="10761" max="10761" width="17.88671875" bestFit="1" customWidth="1"/>
    <col min="11009" max="11009" width="11.44140625" customWidth="1"/>
    <col min="11010" max="11010" width="14.6640625" customWidth="1"/>
    <col min="11011" max="11011" width="2.33203125" customWidth="1"/>
    <col min="11012" max="11012" width="27.33203125" bestFit="1" customWidth="1"/>
    <col min="11013" max="11013" width="15" bestFit="1" customWidth="1"/>
    <col min="11014" max="11014" width="11.44140625" customWidth="1"/>
    <col min="11015" max="11015" width="15.88671875" bestFit="1" customWidth="1"/>
    <col min="11016" max="11016" width="20" bestFit="1" customWidth="1"/>
    <col min="11017" max="11017" width="17.88671875" bestFit="1" customWidth="1"/>
    <col min="11265" max="11265" width="11.44140625" customWidth="1"/>
    <col min="11266" max="11266" width="14.6640625" customWidth="1"/>
    <col min="11267" max="11267" width="2.33203125" customWidth="1"/>
    <col min="11268" max="11268" width="27.33203125" bestFit="1" customWidth="1"/>
    <col min="11269" max="11269" width="15" bestFit="1" customWidth="1"/>
    <col min="11270" max="11270" width="11.44140625" customWidth="1"/>
    <col min="11271" max="11271" width="15.88671875" bestFit="1" customWidth="1"/>
    <col min="11272" max="11272" width="20" bestFit="1" customWidth="1"/>
    <col min="11273" max="11273" width="17.88671875" bestFit="1" customWidth="1"/>
    <col min="11521" max="11521" width="11.44140625" customWidth="1"/>
    <col min="11522" max="11522" width="14.6640625" customWidth="1"/>
    <col min="11523" max="11523" width="2.33203125" customWidth="1"/>
    <col min="11524" max="11524" width="27.33203125" bestFit="1" customWidth="1"/>
    <col min="11525" max="11525" width="15" bestFit="1" customWidth="1"/>
    <col min="11526" max="11526" width="11.44140625" customWidth="1"/>
    <col min="11527" max="11527" width="15.88671875" bestFit="1" customWidth="1"/>
    <col min="11528" max="11528" width="20" bestFit="1" customWidth="1"/>
    <col min="11529" max="11529" width="17.88671875" bestFit="1" customWidth="1"/>
    <col min="11777" max="11777" width="11.44140625" customWidth="1"/>
    <col min="11778" max="11778" width="14.6640625" customWidth="1"/>
    <col min="11779" max="11779" width="2.33203125" customWidth="1"/>
    <col min="11780" max="11780" width="27.33203125" bestFit="1" customWidth="1"/>
    <col min="11781" max="11781" width="15" bestFit="1" customWidth="1"/>
    <col min="11782" max="11782" width="11.44140625" customWidth="1"/>
    <col min="11783" max="11783" width="15.88671875" bestFit="1" customWidth="1"/>
    <col min="11784" max="11784" width="20" bestFit="1" customWidth="1"/>
    <col min="11785" max="11785" width="17.88671875" bestFit="1" customWidth="1"/>
    <col min="12033" max="12033" width="11.44140625" customWidth="1"/>
    <col min="12034" max="12034" width="14.6640625" customWidth="1"/>
    <col min="12035" max="12035" width="2.33203125" customWidth="1"/>
    <col min="12036" max="12036" width="27.33203125" bestFit="1" customWidth="1"/>
    <col min="12037" max="12037" width="15" bestFit="1" customWidth="1"/>
    <col min="12038" max="12038" width="11.44140625" customWidth="1"/>
    <col min="12039" max="12039" width="15.88671875" bestFit="1" customWidth="1"/>
    <col min="12040" max="12040" width="20" bestFit="1" customWidth="1"/>
    <col min="12041" max="12041" width="17.88671875" bestFit="1" customWidth="1"/>
    <col min="12289" max="12289" width="11.44140625" customWidth="1"/>
    <col min="12290" max="12290" width="14.6640625" customWidth="1"/>
    <col min="12291" max="12291" width="2.33203125" customWidth="1"/>
    <col min="12292" max="12292" width="27.33203125" bestFit="1" customWidth="1"/>
    <col min="12293" max="12293" width="15" bestFit="1" customWidth="1"/>
    <col min="12294" max="12294" width="11.44140625" customWidth="1"/>
    <col min="12295" max="12295" width="15.88671875" bestFit="1" customWidth="1"/>
    <col min="12296" max="12296" width="20" bestFit="1" customWidth="1"/>
    <col min="12297" max="12297" width="17.88671875" bestFit="1" customWidth="1"/>
    <col min="12545" max="12545" width="11.44140625" customWidth="1"/>
    <col min="12546" max="12546" width="14.6640625" customWidth="1"/>
    <col min="12547" max="12547" width="2.33203125" customWidth="1"/>
    <col min="12548" max="12548" width="27.33203125" bestFit="1" customWidth="1"/>
    <col min="12549" max="12549" width="15" bestFit="1" customWidth="1"/>
    <col min="12550" max="12550" width="11.44140625" customWidth="1"/>
    <col min="12551" max="12551" width="15.88671875" bestFit="1" customWidth="1"/>
    <col min="12552" max="12552" width="20" bestFit="1" customWidth="1"/>
    <col min="12553" max="12553" width="17.88671875" bestFit="1" customWidth="1"/>
    <col min="12801" max="12801" width="11.44140625" customWidth="1"/>
    <col min="12802" max="12802" width="14.6640625" customWidth="1"/>
    <col min="12803" max="12803" width="2.33203125" customWidth="1"/>
    <col min="12804" max="12804" width="27.33203125" bestFit="1" customWidth="1"/>
    <col min="12805" max="12805" width="15" bestFit="1" customWidth="1"/>
    <col min="12806" max="12806" width="11.44140625" customWidth="1"/>
    <col min="12807" max="12807" width="15.88671875" bestFit="1" customWidth="1"/>
    <col min="12808" max="12808" width="20" bestFit="1" customWidth="1"/>
    <col min="12809" max="12809" width="17.88671875" bestFit="1" customWidth="1"/>
    <col min="13057" max="13057" width="11.44140625" customWidth="1"/>
    <col min="13058" max="13058" width="14.6640625" customWidth="1"/>
    <col min="13059" max="13059" width="2.33203125" customWidth="1"/>
    <col min="13060" max="13060" width="27.33203125" bestFit="1" customWidth="1"/>
    <col min="13061" max="13061" width="15" bestFit="1" customWidth="1"/>
    <col min="13062" max="13062" width="11.44140625" customWidth="1"/>
    <col min="13063" max="13063" width="15.88671875" bestFit="1" customWidth="1"/>
    <col min="13064" max="13064" width="20" bestFit="1" customWidth="1"/>
    <col min="13065" max="13065" width="17.88671875" bestFit="1" customWidth="1"/>
    <col min="13313" max="13313" width="11.44140625" customWidth="1"/>
    <col min="13314" max="13314" width="14.6640625" customWidth="1"/>
    <col min="13315" max="13315" width="2.33203125" customWidth="1"/>
    <col min="13316" max="13316" width="27.33203125" bestFit="1" customWidth="1"/>
    <col min="13317" max="13317" width="15" bestFit="1" customWidth="1"/>
    <col min="13318" max="13318" width="11.44140625" customWidth="1"/>
    <col min="13319" max="13319" width="15.88671875" bestFit="1" customWidth="1"/>
    <col min="13320" max="13320" width="20" bestFit="1" customWidth="1"/>
    <col min="13321" max="13321" width="17.88671875" bestFit="1" customWidth="1"/>
    <col min="13569" max="13569" width="11.44140625" customWidth="1"/>
    <col min="13570" max="13570" width="14.6640625" customWidth="1"/>
    <col min="13571" max="13571" width="2.33203125" customWidth="1"/>
    <col min="13572" max="13572" width="27.33203125" bestFit="1" customWidth="1"/>
    <col min="13573" max="13573" width="15" bestFit="1" customWidth="1"/>
    <col min="13574" max="13574" width="11.44140625" customWidth="1"/>
    <col min="13575" max="13575" width="15.88671875" bestFit="1" customWidth="1"/>
    <col min="13576" max="13576" width="20" bestFit="1" customWidth="1"/>
    <col min="13577" max="13577" width="17.88671875" bestFit="1" customWidth="1"/>
    <col min="13825" max="13825" width="11.44140625" customWidth="1"/>
    <col min="13826" max="13826" width="14.6640625" customWidth="1"/>
    <col min="13827" max="13827" width="2.33203125" customWidth="1"/>
    <col min="13828" max="13828" width="27.33203125" bestFit="1" customWidth="1"/>
    <col min="13829" max="13829" width="15" bestFit="1" customWidth="1"/>
    <col min="13830" max="13830" width="11.44140625" customWidth="1"/>
    <col min="13831" max="13831" width="15.88671875" bestFit="1" customWidth="1"/>
    <col min="13832" max="13832" width="20" bestFit="1" customWidth="1"/>
    <col min="13833" max="13833" width="17.88671875" bestFit="1" customWidth="1"/>
    <col min="14081" max="14081" width="11.44140625" customWidth="1"/>
    <col min="14082" max="14082" width="14.6640625" customWidth="1"/>
    <col min="14083" max="14083" width="2.33203125" customWidth="1"/>
    <col min="14084" max="14084" width="27.33203125" bestFit="1" customWidth="1"/>
    <col min="14085" max="14085" width="15" bestFit="1" customWidth="1"/>
    <col min="14086" max="14086" width="11.44140625" customWidth="1"/>
    <col min="14087" max="14087" width="15.88671875" bestFit="1" customWidth="1"/>
    <col min="14088" max="14088" width="20" bestFit="1" customWidth="1"/>
    <col min="14089" max="14089" width="17.88671875" bestFit="1" customWidth="1"/>
    <col min="14337" max="14337" width="11.44140625" customWidth="1"/>
    <col min="14338" max="14338" width="14.6640625" customWidth="1"/>
    <col min="14339" max="14339" width="2.33203125" customWidth="1"/>
    <col min="14340" max="14340" width="27.33203125" bestFit="1" customWidth="1"/>
    <col min="14341" max="14341" width="15" bestFit="1" customWidth="1"/>
    <col min="14342" max="14342" width="11.44140625" customWidth="1"/>
    <col min="14343" max="14343" width="15.88671875" bestFit="1" customWidth="1"/>
    <col min="14344" max="14344" width="20" bestFit="1" customWidth="1"/>
    <col min="14345" max="14345" width="17.88671875" bestFit="1" customWidth="1"/>
    <col min="14593" max="14593" width="11.44140625" customWidth="1"/>
    <col min="14594" max="14594" width="14.6640625" customWidth="1"/>
    <col min="14595" max="14595" width="2.33203125" customWidth="1"/>
    <col min="14596" max="14596" width="27.33203125" bestFit="1" customWidth="1"/>
    <col min="14597" max="14597" width="15" bestFit="1" customWidth="1"/>
    <col min="14598" max="14598" width="11.44140625" customWidth="1"/>
    <col min="14599" max="14599" width="15.88671875" bestFit="1" customWidth="1"/>
    <col min="14600" max="14600" width="20" bestFit="1" customWidth="1"/>
    <col min="14601" max="14601" width="17.88671875" bestFit="1" customWidth="1"/>
    <col min="14849" max="14849" width="11.44140625" customWidth="1"/>
    <col min="14850" max="14850" width="14.6640625" customWidth="1"/>
    <col min="14851" max="14851" width="2.33203125" customWidth="1"/>
    <col min="14852" max="14852" width="27.33203125" bestFit="1" customWidth="1"/>
    <col min="14853" max="14853" width="15" bestFit="1" customWidth="1"/>
    <col min="14854" max="14854" width="11.44140625" customWidth="1"/>
    <col min="14855" max="14855" width="15.88671875" bestFit="1" customWidth="1"/>
    <col min="14856" max="14856" width="20" bestFit="1" customWidth="1"/>
    <col min="14857" max="14857" width="17.88671875" bestFit="1" customWidth="1"/>
    <col min="15105" max="15105" width="11.44140625" customWidth="1"/>
    <col min="15106" max="15106" width="14.6640625" customWidth="1"/>
    <col min="15107" max="15107" width="2.33203125" customWidth="1"/>
    <col min="15108" max="15108" width="27.33203125" bestFit="1" customWidth="1"/>
    <col min="15109" max="15109" width="15" bestFit="1" customWidth="1"/>
    <col min="15110" max="15110" width="11.44140625" customWidth="1"/>
    <col min="15111" max="15111" width="15.88671875" bestFit="1" customWidth="1"/>
    <col min="15112" max="15112" width="20" bestFit="1" customWidth="1"/>
    <col min="15113" max="15113" width="17.88671875" bestFit="1" customWidth="1"/>
    <col min="15361" max="15361" width="11.44140625" customWidth="1"/>
    <col min="15362" max="15362" width="14.6640625" customWidth="1"/>
    <col min="15363" max="15363" width="2.33203125" customWidth="1"/>
    <col min="15364" max="15364" width="27.33203125" bestFit="1" customWidth="1"/>
    <col min="15365" max="15365" width="15" bestFit="1" customWidth="1"/>
    <col min="15366" max="15366" width="11.44140625" customWidth="1"/>
    <col min="15367" max="15367" width="15.88671875" bestFit="1" customWidth="1"/>
    <col min="15368" max="15368" width="20" bestFit="1" customWidth="1"/>
    <col min="15369" max="15369" width="17.88671875" bestFit="1" customWidth="1"/>
    <col min="15617" max="15617" width="11.44140625" customWidth="1"/>
    <col min="15618" max="15618" width="14.6640625" customWidth="1"/>
    <col min="15619" max="15619" width="2.33203125" customWidth="1"/>
    <col min="15620" max="15620" width="27.33203125" bestFit="1" customWidth="1"/>
    <col min="15621" max="15621" width="15" bestFit="1" customWidth="1"/>
    <col min="15622" max="15622" width="11.44140625" customWidth="1"/>
    <col min="15623" max="15623" width="15.88671875" bestFit="1" customWidth="1"/>
    <col min="15624" max="15624" width="20" bestFit="1" customWidth="1"/>
    <col min="15625" max="15625" width="17.88671875" bestFit="1" customWidth="1"/>
    <col min="15873" max="15873" width="11.44140625" customWidth="1"/>
    <col min="15874" max="15874" width="14.6640625" customWidth="1"/>
    <col min="15875" max="15875" width="2.33203125" customWidth="1"/>
    <col min="15876" max="15876" width="27.33203125" bestFit="1" customWidth="1"/>
    <col min="15877" max="15877" width="15" bestFit="1" customWidth="1"/>
    <col min="15878" max="15878" width="11.44140625" customWidth="1"/>
    <col min="15879" max="15879" width="15.88671875" bestFit="1" customWidth="1"/>
    <col min="15880" max="15880" width="20" bestFit="1" customWidth="1"/>
    <col min="15881" max="15881" width="17.88671875" bestFit="1" customWidth="1"/>
    <col min="16129" max="16129" width="11.44140625" customWidth="1"/>
    <col min="16130" max="16130" width="14.6640625" customWidth="1"/>
    <col min="16131" max="16131" width="2.33203125" customWidth="1"/>
    <col min="16132" max="16132" width="27.33203125" bestFit="1" customWidth="1"/>
    <col min="16133" max="16133" width="15" bestFit="1" customWidth="1"/>
    <col min="16134" max="16134" width="11.44140625" customWidth="1"/>
    <col min="16135" max="16135" width="15.88671875" bestFit="1" customWidth="1"/>
    <col min="16136" max="16136" width="20" bestFit="1" customWidth="1"/>
    <col min="16137" max="16137" width="17.88671875" bestFit="1" customWidth="1"/>
  </cols>
  <sheetData>
    <row r="1" spans="1:10" ht="15" thickBot="1" x14ac:dyDescent="0.35"/>
    <row r="2" spans="1:10" s="10" customFormat="1" x14ac:dyDescent="0.3">
      <c r="A2" s="5" t="s">
        <v>14</v>
      </c>
      <c r="B2" s="6"/>
      <c r="C2" s="220" t="str">
        <f>Instructions!$C$15</f>
        <v>Project A</v>
      </c>
      <c r="D2" s="220" t="str">
        <f>Instructions!$C$15</f>
        <v>Project A</v>
      </c>
      <c r="E2" s="220" t="str">
        <f>Instructions!$C$15</f>
        <v>Project A</v>
      </c>
      <c r="F2" s="220" t="str">
        <f>Instructions!$C$15</f>
        <v>Project A</v>
      </c>
      <c r="G2" s="220" t="str">
        <f>Instructions!$C$15</f>
        <v>Project A</v>
      </c>
      <c r="H2" s="220" t="str">
        <f>Instructions!$C$15</f>
        <v>Project A</v>
      </c>
      <c r="I2" s="221" t="str">
        <f>Instructions!$C$15</f>
        <v>Project A</v>
      </c>
      <c r="J2" s="29"/>
    </row>
    <row r="3" spans="1:10" s="10" customFormat="1" ht="15" thickBot="1" x14ac:dyDescent="0.35">
      <c r="A3" s="7" t="s">
        <v>15</v>
      </c>
      <c r="B3" s="8"/>
      <c r="C3" s="222" t="str">
        <f>Instructions!$C$17</f>
        <v>Apex Developers</v>
      </c>
      <c r="D3" s="222" t="str">
        <f>Instructions!$C$17</f>
        <v>Apex Developers</v>
      </c>
      <c r="E3" s="222" t="str">
        <f>Instructions!$C$17</f>
        <v>Apex Developers</v>
      </c>
      <c r="F3" s="222" t="str">
        <f>Instructions!$C$17</f>
        <v>Apex Developers</v>
      </c>
      <c r="G3" s="222" t="str">
        <f>Instructions!$C$17</f>
        <v>Apex Developers</v>
      </c>
      <c r="H3" s="222" t="str">
        <f>Instructions!$C$17</f>
        <v>Apex Developers</v>
      </c>
      <c r="I3" s="223" t="str">
        <f>Instructions!$C$17</f>
        <v>Apex Developers</v>
      </c>
      <c r="J3" s="29"/>
    </row>
    <row r="4" spans="1:10" s="10" customFormat="1" x14ac:dyDescent="0.3">
      <c r="A4" s="9"/>
      <c r="C4" s="11"/>
      <c r="D4" s="11"/>
      <c r="E4" s="11"/>
      <c r="F4" s="11"/>
      <c r="G4" s="11"/>
      <c r="H4" s="11"/>
      <c r="I4" s="11"/>
      <c r="J4" s="29"/>
    </row>
    <row r="5" spans="1:10" ht="30" x14ac:dyDescent="0.5">
      <c r="A5" s="224" t="s">
        <v>157</v>
      </c>
      <c r="B5" s="224"/>
      <c r="C5" s="224"/>
      <c r="D5" s="224"/>
      <c r="E5" s="224"/>
      <c r="F5" s="224"/>
      <c r="G5" s="224"/>
      <c r="H5" s="224"/>
    </row>
    <row r="6" spans="1:10" x14ac:dyDescent="0.3">
      <c r="F6" s="3"/>
      <c r="G6" s="4"/>
      <c r="H6" s="4"/>
    </row>
    <row r="7" spans="1:10" x14ac:dyDescent="0.3">
      <c r="F7" s="3"/>
      <c r="G7" s="4"/>
      <c r="H7" s="4"/>
    </row>
    <row r="8" spans="1:10" x14ac:dyDescent="0.3">
      <c r="A8" s="1" t="s">
        <v>291</v>
      </c>
      <c r="F8" s="18">
        <f>'Dev Budget'!I147-'Dev Budget'!I118-SUM('Dev Budget'!I121:I124)</f>
        <v>5001.5</v>
      </c>
      <c r="G8" s="4"/>
      <c r="H8" s="4"/>
    </row>
    <row r="9" spans="1:10" x14ac:dyDescent="0.3">
      <c r="F9" s="3"/>
      <c r="G9" s="4"/>
      <c r="H9" s="4"/>
    </row>
    <row r="10" spans="1:10" x14ac:dyDescent="0.3">
      <c r="F10" s="3"/>
      <c r="G10" s="12"/>
      <c r="H10" s="12"/>
      <c r="I10" s="12"/>
    </row>
    <row r="11" spans="1:10" x14ac:dyDescent="0.3">
      <c r="A11" s="13" t="s">
        <v>158</v>
      </c>
      <c r="B11" s="22"/>
      <c r="C11" s="22"/>
      <c r="D11" s="24" t="s">
        <v>290</v>
      </c>
      <c r="E11" s="24" t="s">
        <v>159</v>
      </c>
      <c r="F11" s="21" t="s">
        <v>160</v>
      </c>
    </row>
    <row r="12" spans="1:10" x14ac:dyDescent="0.3">
      <c r="A12" s="15" t="s">
        <v>161</v>
      </c>
      <c r="B12" s="23"/>
      <c r="C12" s="23"/>
      <c r="D12" s="30">
        <v>208</v>
      </c>
      <c r="E12" s="31" t="str">
        <f>IF($F$8&gt;D12,"Over",IF($F$8=D12,"Equal",IF($F$8&lt;D12,"Under","")))</f>
        <v>Over</v>
      </c>
      <c r="F12" s="87"/>
    </row>
    <row r="13" spans="1:10" x14ac:dyDescent="0.3">
      <c r="A13" s="15" t="s">
        <v>162</v>
      </c>
      <c r="B13" s="23"/>
      <c r="C13" s="23"/>
      <c r="D13" s="30">
        <v>254</v>
      </c>
      <c r="E13" s="31" t="str">
        <f>IF($F$8&gt;D13,"Over",IF($F$8=D13,"Equal",IF($F$8&lt;D13,"Under","")))</f>
        <v>Over</v>
      </c>
      <c r="F13" s="87"/>
    </row>
    <row r="14" spans="1:10" x14ac:dyDescent="0.3">
      <c r="A14" s="15" t="s">
        <v>163</v>
      </c>
      <c r="B14" s="23"/>
      <c r="C14" s="23"/>
      <c r="D14" s="30">
        <v>214</v>
      </c>
      <c r="E14" s="31" t="str">
        <f>IF($F$8&gt;D14,"Over",IF($F$8=D14,"Equal",IF($F$8&lt;D14,"Under","")))</f>
        <v>Over</v>
      </c>
      <c r="F14" s="87"/>
    </row>
    <row r="15" spans="1:10" x14ac:dyDescent="0.3">
      <c r="A15" s="15" t="s">
        <v>164</v>
      </c>
      <c r="B15" s="23"/>
      <c r="C15" s="23"/>
      <c r="D15" s="30">
        <v>119</v>
      </c>
      <c r="E15" s="31" t="str">
        <f>IF($F$8&gt;D15,"Over",IF($F$8=D15,"Equal",IF($F$8&lt;D15,"Under","")))</f>
        <v>Over</v>
      </c>
      <c r="F15" s="87"/>
    </row>
    <row r="16" spans="1:10" x14ac:dyDescent="0.3">
      <c r="A16" s="32" t="s">
        <v>165</v>
      </c>
      <c r="B16" s="23"/>
      <c r="C16" s="23"/>
      <c r="D16" s="33">
        <v>292.5</v>
      </c>
      <c r="E16" s="31" t="str">
        <f>IF($F$8&gt;D16,"Over",IF($F$8=D16,"Equal",IF($F$8&lt;D16,"Under","")))</f>
        <v>Over</v>
      </c>
      <c r="F16" s="87"/>
      <c r="H16" s="19"/>
    </row>
    <row r="18" spans="1:10" ht="30" x14ac:dyDescent="0.5">
      <c r="A18" s="224" t="s">
        <v>166</v>
      </c>
      <c r="B18" s="224"/>
      <c r="C18" s="224"/>
      <c r="D18" s="224"/>
      <c r="E18" s="224"/>
      <c r="F18" s="224"/>
      <c r="G18" s="224"/>
      <c r="H18" s="224"/>
    </row>
    <row r="19" spans="1:10" x14ac:dyDescent="0.3">
      <c r="F19" s="3"/>
      <c r="G19" s="4"/>
      <c r="H19" s="4"/>
    </row>
    <row r="20" spans="1:10" x14ac:dyDescent="0.3">
      <c r="F20" s="3"/>
      <c r="G20" s="4"/>
      <c r="H20" s="4"/>
    </row>
    <row r="21" spans="1:10" x14ac:dyDescent="0.3">
      <c r="A21" s="16" t="s">
        <v>167</v>
      </c>
      <c r="B21" s="23"/>
      <c r="C21" s="23"/>
      <c r="D21" s="23"/>
      <c r="E21" s="157"/>
      <c r="F21" s="96"/>
      <c r="G21" s="4"/>
      <c r="H21" s="4"/>
    </row>
    <row r="22" spans="1:10" x14ac:dyDescent="0.3">
      <c r="A22" s="155" t="s">
        <v>168</v>
      </c>
      <c r="B22" s="156"/>
      <c r="C22" s="156"/>
      <c r="D22" s="156"/>
      <c r="E22" s="156"/>
      <c r="F22" s="96"/>
      <c r="G22" s="4"/>
      <c r="H22" s="4"/>
    </row>
    <row r="23" spans="1:10" x14ac:dyDescent="0.3">
      <c r="F23" s="3"/>
      <c r="G23" s="4"/>
      <c r="H23" s="4"/>
    </row>
    <row r="24" spans="1:10" x14ac:dyDescent="0.3">
      <c r="F24" s="3"/>
      <c r="G24" s="12" t="s">
        <v>342</v>
      </c>
      <c r="H24" s="12" t="s">
        <v>27</v>
      </c>
      <c r="I24" s="12" t="s">
        <v>169</v>
      </c>
      <c r="J24" s="34"/>
    </row>
    <row r="25" spans="1:10" x14ac:dyDescent="0.3">
      <c r="A25" s="13" t="s">
        <v>170</v>
      </c>
      <c r="B25" s="22"/>
      <c r="C25" s="22"/>
      <c r="D25" s="22"/>
      <c r="E25" s="22" t="s">
        <v>344</v>
      </c>
      <c r="F25" s="14"/>
      <c r="G25" s="4"/>
      <c r="H25" s="4"/>
    </row>
    <row r="26" spans="1:10" x14ac:dyDescent="0.3">
      <c r="A26" s="15" t="s">
        <v>171</v>
      </c>
      <c r="B26" s="23"/>
      <c r="C26" s="23"/>
      <c r="D26" s="23"/>
      <c r="E26" s="88"/>
      <c r="F26" s="17"/>
      <c r="G26" s="87"/>
      <c r="H26" s="35" t="str">
        <f t="shared" ref="H26:H35" si="0">IFERROR(G26/$F$21,"")</f>
        <v/>
      </c>
      <c r="I26" s="36"/>
    </row>
    <row r="27" spans="1:10" x14ac:dyDescent="0.3">
      <c r="A27" s="15" t="s">
        <v>172</v>
      </c>
      <c r="B27" s="23"/>
      <c r="C27" s="23"/>
      <c r="D27" s="23"/>
      <c r="E27" s="88"/>
      <c r="F27" s="17"/>
      <c r="G27" s="87"/>
      <c r="H27" s="35" t="str">
        <f t="shared" si="0"/>
        <v/>
      </c>
      <c r="I27" s="36"/>
    </row>
    <row r="28" spans="1:10" x14ac:dyDescent="0.3">
      <c r="A28" s="15" t="s">
        <v>173</v>
      </c>
      <c r="B28" s="23"/>
      <c r="C28" s="23"/>
      <c r="D28" s="23"/>
      <c r="E28" s="88"/>
      <c r="F28" s="17"/>
      <c r="G28" s="87"/>
      <c r="H28" s="35" t="str">
        <f t="shared" si="0"/>
        <v/>
      </c>
      <c r="I28" s="35" t="str">
        <f>IFERROR(G28/$F$22,"")</f>
        <v/>
      </c>
      <c r="J28" s="1"/>
    </row>
    <row r="29" spans="1:10" x14ac:dyDescent="0.3">
      <c r="A29" s="15" t="s">
        <v>174</v>
      </c>
      <c r="B29" s="23"/>
      <c r="C29" s="23"/>
      <c r="D29" s="23"/>
      <c r="E29" s="88"/>
      <c r="F29" s="17"/>
      <c r="G29" s="87"/>
      <c r="H29" s="35" t="str">
        <f t="shared" si="0"/>
        <v/>
      </c>
      <c r="I29" s="35" t="str">
        <f>IFERROR(G29/$F$22,"")</f>
        <v/>
      </c>
    </row>
    <row r="30" spans="1:10" x14ac:dyDescent="0.3">
      <c r="A30" s="15" t="s">
        <v>175</v>
      </c>
      <c r="B30" s="23"/>
      <c r="C30" s="23"/>
      <c r="D30" s="23"/>
      <c r="E30" s="88"/>
      <c r="F30" s="17"/>
      <c r="G30" s="87"/>
      <c r="H30" s="35" t="str">
        <f t="shared" si="0"/>
        <v/>
      </c>
      <c r="I30" s="36"/>
    </row>
    <row r="31" spans="1:10" x14ac:dyDescent="0.3">
      <c r="A31" s="15" t="s">
        <v>176</v>
      </c>
      <c r="B31" s="23"/>
      <c r="C31" s="23"/>
      <c r="D31" s="23"/>
      <c r="E31" s="88"/>
      <c r="F31" s="17"/>
      <c r="G31" s="87"/>
      <c r="H31" s="35" t="str">
        <f t="shared" si="0"/>
        <v/>
      </c>
      <c r="I31" s="36"/>
    </row>
    <row r="32" spans="1:10" x14ac:dyDescent="0.3">
      <c r="A32" s="15" t="s">
        <v>36</v>
      </c>
      <c r="B32" s="88"/>
      <c r="C32" s="23"/>
      <c r="D32" s="23"/>
      <c r="E32" s="88"/>
      <c r="F32" s="17"/>
      <c r="G32" s="87"/>
      <c r="H32" s="35" t="str">
        <f t="shared" si="0"/>
        <v/>
      </c>
      <c r="I32" s="36"/>
    </row>
    <row r="33" spans="1:9" x14ac:dyDescent="0.3">
      <c r="A33" s="15" t="s">
        <v>36</v>
      </c>
      <c r="B33" s="88"/>
      <c r="C33" s="23"/>
      <c r="D33" s="23"/>
      <c r="E33" s="88"/>
      <c r="F33" s="17"/>
      <c r="G33" s="87"/>
      <c r="H33" s="35"/>
      <c r="I33" s="36"/>
    </row>
    <row r="34" spans="1:9" x14ac:dyDescent="0.3">
      <c r="A34" s="15" t="s">
        <v>36</v>
      </c>
      <c r="B34" s="88"/>
      <c r="C34" s="23"/>
      <c r="D34" s="23"/>
      <c r="E34" s="88"/>
      <c r="F34" s="17"/>
      <c r="G34" s="87"/>
      <c r="H34" s="35"/>
      <c r="I34" s="36"/>
    </row>
    <row r="35" spans="1:9" x14ac:dyDescent="0.3">
      <c r="A35" s="15" t="s">
        <v>36</v>
      </c>
      <c r="B35" s="88"/>
      <c r="C35" s="23"/>
      <c r="D35" s="23"/>
      <c r="E35" s="88"/>
      <c r="F35" s="17"/>
      <c r="G35" s="87"/>
      <c r="H35" s="35" t="str">
        <f t="shared" si="0"/>
        <v/>
      </c>
      <c r="I35" s="36"/>
    </row>
    <row r="36" spans="1:9" x14ac:dyDescent="0.3">
      <c r="A36" s="25" t="s">
        <v>177</v>
      </c>
      <c r="B36" s="26"/>
      <c r="C36" s="26"/>
      <c r="D36" s="26"/>
      <c r="E36" s="26"/>
      <c r="F36" s="27"/>
      <c r="G36" s="20">
        <f>SUM(G26:G35)</f>
        <v>0</v>
      </c>
      <c r="H36" s="20">
        <f>SUM(H26:H35)</f>
        <v>0</v>
      </c>
      <c r="I36" s="20">
        <f>SUM(I26:I35)</f>
        <v>0</v>
      </c>
    </row>
  </sheetData>
  <sheetProtection algorithmName="SHA-512" hashValue="RZsIA1hBNB7Hnci3n+b35wme1nXmK4i38f16E/Oz9QhYUUKEv9zM3xe+0US1UfQ0n4Uo+uC16MCYnFuy7mIoVA==" saltValue="pEL968qD//DFm5znTFKerw==" spinCount="100000" sheet="1" objects="1" scenarios="1"/>
  <mergeCells count="4">
    <mergeCell ref="C2:I2"/>
    <mergeCell ref="C3:I3"/>
    <mergeCell ref="A5:H5"/>
    <mergeCell ref="A18:H18"/>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D607-F26E-42C4-866D-9801380C0F42}">
  <sheetPr>
    <tabColor theme="4" tint="0.79998168889431442"/>
  </sheetPr>
  <dimension ref="A1:AC132"/>
  <sheetViews>
    <sheetView showGridLines="0" topLeftCell="A2" workbookViewId="0">
      <selection activeCell="E15" sqref="E15"/>
    </sheetView>
  </sheetViews>
  <sheetFormatPr defaultRowHeight="13.2" x14ac:dyDescent="0.25"/>
  <cols>
    <col min="1" max="1" width="26.88671875" style="234" customWidth="1"/>
    <col min="2" max="2" width="20.88671875" style="234" customWidth="1"/>
    <col min="3" max="4" width="10.88671875" style="234" customWidth="1"/>
    <col min="5" max="5" width="23.109375" style="235" customWidth="1"/>
    <col min="6" max="15" width="21.44140625" style="234" customWidth="1"/>
    <col min="16" max="19" width="10.88671875" style="234" customWidth="1"/>
    <col min="20" max="29" width="17.109375" style="234" customWidth="1"/>
    <col min="30" max="256" width="9.109375" style="234"/>
    <col min="257" max="257" width="10.88671875" style="234" customWidth="1"/>
    <col min="258" max="258" width="11.33203125" style="234" customWidth="1"/>
    <col min="259" max="260" width="10.88671875" style="234" customWidth="1"/>
    <col min="261" max="261" width="10.44140625" style="234" customWidth="1"/>
    <col min="262" max="262" width="10.88671875" style="234" bestFit="1" customWidth="1"/>
    <col min="263" max="263" width="10.33203125" style="234" customWidth="1"/>
    <col min="264" max="264" width="9.109375" style="234"/>
    <col min="265" max="266" width="9.33203125" style="234" customWidth="1"/>
    <col min="267" max="267" width="10.5546875" style="234" customWidth="1"/>
    <col min="268" max="268" width="9.33203125" style="234" customWidth="1"/>
    <col min="269" max="271" width="9.109375" style="234"/>
    <col min="272" max="275" width="10.88671875" style="234" customWidth="1"/>
    <col min="276" max="512" width="9.109375" style="234"/>
    <col min="513" max="513" width="10.88671875" style="234" customWidth="1"/>
    <col min="514" max="514" width="11.33203125" style="234" customWidth="1"/>
    <col min="515" max="516" width="10.88671875" style="234" customWidth="1"/>
    <col min="517" max="517" width="10.44140625" style="234" customWidth="1"/>
    <col min="518" max="518" width="10.88671875" style="234" bestFit="1" customWidth="1"/>
    <col min="519" max="519" width="10.33203125" style="234" customWidth="1"/>
    <col min="520" max="520" width="9.109375" style="234"/>
    <col min="521" max="522" width="9.33203125" style="234" customWidth="1"/>
    <col min="523" max="523" width="10.5546875" style="234" customWidth="1"/>
    <col min="524" max="524" width="9.33203125" style="234" customWidth="1"/>
    <col min="525" max="527" width="9.109375" style="234"/>
    <col min="528" max="531" width="10.88671875" style="234" customWidth="1"/>
    <col min="532" max="768" width="9.109375" style="234"/>
    <col min="769" max="769" width="10.88671875" style="234" customWidth="1"/>
    <col min="770" max="770" width="11.33203125" style="234" customWidth="1"/>
    <col min="771" max="772" width="10.88671875" style="234" customWidth="1"/>
    <col min="773" max="773" width="10.44140625" style="234" customWidth="1"/>
    <col min="774" max="774" width="10.88671875" style="234" bestFit="1" customWidth="1"/>
    <col min="775" max="775" width="10.33203125" style="234" customWidth="1"/>
    <col min="776" max="776" width="9.109375" style="234"/>
    <col min="777" max="778" width="9.33203125" style="234" customWidth="1"/>
    <col min="779" max="779" width="10.5546875" style="234" customWidth="1"/>
    <col min="780" max="780" width="9.33203125" style="234" customWidth="1"/>
    <col min="781" max="783" width="9.109375" style="234"/>
    <col min="784" max="787" width="10.88671875" style="234" customWidth="1"/>
    <col min="788" max="1024" width="9.109375" style="234"/>
    <col min="1025" max="1025" width="10.88671875" style="234" customWidth="1"/>
    <col min="1026" max="1026" width="11.33203125" style="234" customWidth="1"/>
    <col min="1027" max="1028" width="10.88671875" style="234" customWidth="1"/>
    <col min="1029" max="1029" width="10.44140625" style="234" customWidth="1"/>
    <col min="1030" max="1030" width="10.88671875" style="234" bestFit="1" customWidth="1"/>
    <col min="1031" max="1031" width="10.33203125" style="234" customWidth="1"/>
    <col min="1032" max="1032" width="9.109375" style="234"/>
    <col min="1033" max="1034" width="9.33203125" style="234" customWidth="1"/>
    <col min="1035" max="1035" width="10.5546875" style="234" customWidth="1"/>
    <col min="1036" max="1036" width="9.33203125" style="234" customWidth="1"/>
    <col min="1037" max="1039" width="9.109375" style="234"/>
    <col min="1040" max="1043" width="10.88671875" style="234" customWidth="1"/>
    <col min="1044" max="1280" width="9.109375" style="234"/>
    <col min="1281" max="1281" width="10.88671875" style="234" customWidth="1"/>
    <col min="1282" max="1282" width="11.33203125" style="234" customWidth="1"/>
    <col min="1283" max="1284" width="10.88671875" style="234" customWidth="1"/>
    <col min="1285" max="1285" width="10.44140625" style="234" customWidth="1"/>
    <col min="1286" max="1286" width="10.88671875" style="234" bestFit="1" customWidth="1"/>
    <col min="1287" max="1287" width="10.33203125" style="234" customWidth="1"/>
    <col min="1288" max="1288" width="9.109375" style="234"/>
    <col min="1289" max="1290" width="9.33203125" style="234" customWidth="1"/>
    <col min="1291" max="1291" width="10.5546875" style="234" customWidth="1"/>
    <col min="1292" max="1292" width="9.33203125" style="234" customWidth="1"/>
    <col min="1293" max="1295" width="9.109375" style="234"/>
    <col min="1296" max="1299" width="10.88671875" style="234" customWidth="1"/>
    <col min="1300" max="1536" width="9.109375" style="234"/>
    <col min="1537" max="1537" width="10.88671875" style="234" customWidth="1"/>
    <col min="1538" max="1538" width="11.33203125" style="234" customWidth="1"/>
    <col min="1539" max="1540" width="10.88671875" style="234" customWidth="1"/>
    <col min="1541" max="1541" width="10.44140625" style="234" customWidth="1"/>
    <col min="1542" max="1542" width="10.88671875" style="234" bestFit="1" customWidth="1"/>
    <col min="1543" max="1543" width="10.33203125" style="234" customWidth="1"/>
    <col min="1544" max="1544" width="9.109375" style="234"/>
    <col min="1545" max="1546" width="9.33203125" style="234" customWidth="1"/>
    <col min="1547" max="1547" width="10.5546875" style="234" customWidth="1"/>
    <col min="1548" max="1548" width="9.33203125" style="234" customWidth="1"/>
    <col min="1549" max="1551" width="9.109375" style="234"/>
    <col min="1552" max="1555" width="10.88671875" style="234" customWidth="1"/>
    <col min="1556" max="1792" width="9.109375" style="234"/>
    <col min="1793" max="1793" width="10.88671875" style="234" customWidth="1"/>
    <col min="1794" max="1794" width="11.33203125" style="234" customWidth="1"/>
    <col min="1795" max="1796" width="10.88671875" style="234" customWidth="1"/>
    <col min="1797" max="1797" width="10.44140625" style="234" customWidth="1"/>
    <col min="1798" max="1798" width="10.88671875" style="234" bestFit="1" customWidth="1"/>
    <col min="1799" max="1799" width="10.33203125" style="234" customWidth="1"/>
    <col min="1800" max="1800" width="9.109375" style="234"/>
    <col min="1801" max="1802" width="9.33203125" style="234" customWidth="1"/>
    <col min="1803" max="1803" width="10.5546875" style="234" customWidth="1"/>
    <col min="1804" max="1804" width="9.33203125" style="234" customWidth="1"/>
    <col min="1805" max="1807" width="9.109375" style="234"/>
    <col min="1808" max="1811" width="10.88671875" style="234" customWidth="1"/>
    <col min="1812" max="2048" width="9.109375" style="234"/>
    <col min="2049" max="2049" width="10.88671875" style="234" customWidth="1"/>
    <col min="2050" max="2050" width="11.33203125" style="234" customWidth="1"/>
    <col min="2051" max="2052" width="10.88671875" style="234" customWidth="1"/>
    <col min="2053" max="2053" width="10.44140625" style="234" customWidth="1"/>
    <col min="2054" max="2054" width="10.88671875" style="234" bestFit="1" customWidth="1"/>
    <col min="2055" max="2055" width="10.33203125" style="234" customWidth="1"/>
    <col min="2056" max="2056" width="9.109375" style="234"/>
    <col min="2057" max="2058" width="9.33203125" style="234" customWidth="1"/>
    <col min="2059" max="2059" width="10.5546875" style="234" customWidth="1"/>
    <col min="2060" max="2060" width="9.33203125" style="234" customWidth="1"/>
    <col min="2061" max="2063" width="9.109375" style="234"/>
    <col min="2064" max="2067" width="10.88671875" style="234" customWidth="1"/>
    <col min="2068" max="2304" width="9.109375" style="234"/>
    <col min="2305" max="2305" width="10.88671875" style="234" customWidth="1"/>
    <col min="2306" max="2306" width="11.33203125" style="234" customWidth="1"/>
    <col min="2307" max="2308" width="10.88671875" style="234" customWidth="1"/>
    <col min="2309" max="2309" width="10.44140625" style="234" customWidth="1"/>
    <col min="2310" max="2310" width="10.88671875" style="234" bestFit="1" customWidth="1"/>
    <col min="2311" max="2311" width="10.33203125" style="234" customWidth="1"/>
    <col min="2312" max="2312" width="9.109375" style="234"/>
    <col min="2313" max="2314" width="9.33203125" style="234" customWidth="1"/>
    <col min="2315" max="2315" width="10.5546875" style="234" customWidth="1"/>
    <col min="2316" max="2316" width="9.33203125" style="234" customWidth="1"/>
    <col min="2317" max="2319" width="9.109375" style="234"/>
    <col min="2320" max="2323" width="10.88671875" style="234" customWidth="1"/>
    <col min="2324" max="2560" width="9.109375" style="234"/>
    <col min="2561" max="2561" width="10.88671875" style="234" customWidth="1"/>
    <col min="2562" max="2562" width="11.33203125" style="234" customWidth="1"/>
    <col min="2563" max="2564" width="10.88671875" style="234" customWidth="1"/>
    <col min="2565" max="2565" width="10.44140625" style="234" customWidth="1"/>
    <col min="2566" max="2566" width="10.88671875" style="234" bestFit="1" customWidth="1"/>
    <col min="2567" max="2567" width="10.33203125" style="234" customWidth="1"/>
    <col min="2568" max="2568" width="9.109375" style="234"/>
    <col min="2569" max="2570" width="9.33203125" style="234" customWidth="1"/>
    <col min="2571" max="2571" width="10.5546875" style="234" customWidth="1"/>
    <col min="2572" max="2572" width="9.33203125" style="234" customWidth="1"/>
    <col min="2573" max="2575" width="9.109375" style="234"/>
    <col min="2576" max="2579" width="10.88671875" style="234" customWidth="1"/>
    <col min="2580" max="2816" width="9.109375" style="234"/>
    <col min="2817" max="2817" width="10.88671875" style="234" customWidth="1"/>
    <col min="2818" max="2818" width="11.33203125" style="234" customWidth="1"/>
    <col min="2819" max="2820" width="10.88671875" style="234" customWidth="1"/>
    <col min="2821" max="2821" width="10.44140625" style="234" customWidth="1"/>
    <col min="2822" max="2822" width="10.88671875" style="234" bestFit="1" customWidth="1"/>
    <col min="2823" max="2823" width="10.33203125" style="234" customWidth="1"/>
    <col min="2824" max="2824" width="9.109375" style="234"/>
    <col min="2825" max="2826" width="9.33203125" style="234" customWidth="1"/>
    <col min="2827" max="2827" width="10.5546875" style="234" customWidth="1"/>
    <col min="2828" max="2828" width="9.33203125" style="234" customWidth="1"/>
    <col min="2829" max="2831" width="9.109375" style="234"/>
    <col min="2832" max="2835" width="10.88671875" style="234" customWidth="1"/>
    <col min="2836" max="3072" width="9.109375" style="234"/>
    <col min="3073" max="3073" width="10.88671875" style="234" customWidth="1"/>
    <col min="3074" max="3074" width="11.33203125" style="234" customWidth="1"/>
    <col min="3075" max="3076" width="10.88671875" style="234" customWidth="1"/>
    <col min="3077" max="3077" width="10.44140625" style="234" customWidth="1"/>
    <col min="3078" max="3078" width="10.88671875" style="234" bestFit="1" customWidth="1"/>
    <col min="3079" max="3079" width="10.33203125" style="234" customWidth="1"/>
    <col min="3080" max="3080" width="9.109375" style="234"/>
    <col min="3081" max="3082" width="9.33203125" style="234" customWidth="1"/>
    <col min="3083" max="3083" width="10.5546875" style="234" customWidth="1"/>
    <col min="3084" max="3084" width="9.33203125" style="234" customWidth="1"/>
    <col min="3085" max="3087" width="9.109375" style="234"/>
    <col min="3088" max="3091" width="10.88671875" style="234" customWidth="1"/>
    <col min="3092" max="3328" width="9.109375" style="234"/>
    <col min="3329" max="3329" width="10.88671875" style="234" customWidth="1"/>
    <col min="3330" max="3330" width="11.33203125" style="234" customWidth="1"/>
    <col min="3331" max="3332" width="10.88671875" style="234" customWidth="1"/>
    <col min="3333" max="3333" width="10.44140625" style="234" customWidth="1"/>
    <col min="3334" max="3334" width="10.88671875" style="234" bestFit="1" customWidth="1"/>
    <col min="3335" max="3335" width="10.33203125" style="234" customWidth="1"/>
    <col min="3336" max="3336" width="9.109375" style="234"/>
    <col min="3337" max="3338" width="9.33203125" style="234" customWidth="1"/>
    <col min="3339" max="3339" width="10.5546875" style="234" customWidth="1"/>
    <col min="3340" max="3340" width="9.33203125" style="234" customWidth="1"/>
    <col min="3341" max="3343" width="9.109375" style="234"/>
    <col min="3344" max="3347" width="10.88671875" style="234" customWidth="1"/>
    <col min="3348" max="3584" width="9.109375" style="234"/>
    <col min="3585" max="3585" width="10.88671875" style="234" customWidth="1"/>
    <col min="3586" max="3586" width="11.33203125" style="234" customWidth="1"/>
    <col min="3587" max="3588" width="10.88671875" style="234" customWidth="1"/>
    <col min="3589" max="3589" width="10.44140625" style="234" customWidth="1"/>
    <col min="3590" max="3590" width="10.88671875" style="234" bestFit="1" customWidth="1"/>
    <col min="3591" max="3591" width="10.33203125" style="234" customWidth="1"/>
    <col min="3592" max="3592" width="9.109375" style="234"/>
    <col min="3593" max="3594" width="9.33203125" style="234" customWidth="1"/>
    <col min="3595" max="3595" width="10.5546875" style="234" customWidth="1"/>
    <col min="3596" max="3596" width="9.33203125" style="234" customWidth="1"/>
    <col min="3597" max="3599" width="9.109375" style="234"/>
    <col min="3600" max="3603" width="10.88671875" style="234" customWidth="1"/>
    <col min="3604" max="3840" width="9.109375" style="234"/>
    <col min="3841" max="3841" width="10.88671875" style="234" customWidth="1"/>
    <col min="3842" max="3842" width="11.33203125" style="234" customWidth="1"/>
    <col min="3843" max="3844" width="10.88671875" style="234" customWidth="1"/>
    <col min="3845" max="3845" width="10.44140625" style="234" customWidth="1"/>
    <col min="3846" max="3846" width="10.88671875" style="234" bestFit="1" customWidth="1"/>
    <col min="3847" max="3847" width="10.33203125" style="234" customWidth="1"/>
    <col min="3848" max="3848" width="9.109375" style="234"/>
    <col min="3849" max="3850" width="9.33203125" style="234" customWidth="1"/>
    <col min="3851" max="3851" width="10.5546875" style="234" customWidth="1"/>
    <col min="3852" max="3852" width="9.33203125" style="234" customWidth="1"/>
    <col min="3853" max="3855" width="9.109375" style="234"/>
    <col min="3856" max="3859" width="10.88671875" style="234" customWidth="1"/>
    <col min="3860" max="4096" width="9.109375" style="234"/>
    <col min="4097" max="4097" width="10.88671875" style="234" customWidth="1"/>
    <col min="4098" max="4098" width="11.33203125" style="234" customWidth="1"/>
    <col min="4099" max="4100" width="10.88671875" style="234" customWidth="1"/>
    <col min="4101" max="4101" width="10.44140625" style="234" customWidth="1"/>
    <col min="4102" max="4102" width="10.88671875" style="234" bestFit="1" customWidth="1"/>
    <col min="4103" max="4103" width="10.33203125" style="234" customWidth="1"/>
    <col min="4104" max="4104" width="9.109375" style="234"/>
    <col min="4105" max="4106" width="9.33203125" style="234" customWidth="1"/>
    <col min="4107" max="4107" width="10.5546875" style="234" customWidth="1"/>
    <col min="4108" max="4108" width="9.33203125" style="234" customWidth="1"/>
    <col min="4109" max="4111" width="9.109375" style="234"/>
    <col min="4112" max="4115" width="10.88671875" style="234" customWidth="1"/>
    <col min="4116" max="4352" width="9.109375" style="234"/>
    <col min="4353" max="4353" width="10.88671875" style="234" customWidth="1"/>
    <col min="4354" max="4354" width="11.33203125" style="234" customWidth="1"/>
    <col min="4355" max="4356" width="10.88671875" style="234" customWidth="1"/>
    <col min="4357" max="4357" width="10.44140625" style="234" customWidth="1"/>
    <col min="4358" max="4358" width="10.88671875" style="234" bestFit="1" customWidth="1"/>
    <col min="4359" max="4359" width="10.33203125" style="234" customWidth="1"/>
    <col min="4360" max="4360" width="9.109375" style="234"/>
    <col min="4361" max="4362" width="9.33203125" style="234" customWidth="1"/>
    <col min="4363" max="4363" width="10.5546875" style="234" customWidth="1"/>
    <col min="4364" max="4364" width="9.33203125" style="234" customWidth="1"/>
    <col min="4365" max="4367" width="9.109375" style="234"/>
    <col min="4368" max="4371" width="10.88671875" style="234" customWidth="1"/>
    <col min="4372" max="4608" width="9.109375" style="234"/>
    <col min="4609" max="4609" width="10.88671875" style="234" customWidth="1"/>
    <col min="4610" max="4610" width="11.33203125" style="234" customWidth="1"/>
    <col min="4611" max="4612" width="10.88671875" style="234" customWidth="1"/>
    <col min="4613" max="4613" width="10.44140625" style="234" customWidth="1"/>
    <col min="4614" max="4614" width="10.88671875" style="234" bestFit="1" customWidth="1"/>
    <col min="4615" max="4615" width="10.33203125" style="234" customWidth="1"/>
    <col min="4616" max="4616" width="9.109375" style="234"/>
    <col min="4617" max="4618" width="9.33203125" style="234" customWidth="1"/>
    <col min="4619" max="4619" width="10.5546875" style="234" customWidth="1"/>
    <col min="4620" max="4620" width="9.33203125" style="234" customWidth="1"/>
    <col min="4621" max="4623" width="9.109375" style="234"/>
    <col min="4624" max="4627" width="10.88671875" style="234" customWidth="1"/>
    <col min="4628" max="4864" width="9.109375" style="234"/>
    <col min="4865" max="4865" width="10.88671875" style="234" customWidth="1"/>
    <col min="4866" max="4866" width="11.33203125" style="234" customWidth="1"/>
    <col min="4867" max="4868" width="10.88671875" style="234" customWidth="1"/>
    <col min="4869" max="4869" width="10.44140625" style="234" customWidth="1"/>
    <col min="4870" max="4870" width="10.88671875" style="234" bestFit="1" customWidth="1"/>
    <col min="4871" max="4871" width="10.33203125" style="234" customWidth="1"/>
    <col min="4872" max="4872" width="9.109375" style="234"/>
    <col min="4873" max="4874" width="9.33203125" style="234" customWidth="1"/>
    <col min="4875" max="4875" width="10.5546875" style="234" customWidth="1"/>
    <col min="4876" max="4876" width="9.33203125" style="234" customWidth="1"/>
    <col min="4877" max="4879" width="9.109375" style="234"/>
    <col min="4880" max="4883" width="10.88671875" style="234" customWidth="1"/>
    <col min="4884" max="5120" width="9.109375" style="234"/>
    <col min="5121" max="5121" width="10.88671875" style="234" customWidth="1"/>
    <col min="5122" max="5122" width="11.33203125" style="234" customWidth="1"/>
    <col min="5123" max="5124" width="10.88671875" style="234" customWidth="1"/>
    <col min="5125" max="5125" width="10.44140625" style="234" customWidth="1"/>
    <col min="5126" max="5126" width="10.88671875" style="234" bestFit="1" customWidth="1"/>
    <col min="5127" max="5127" width="10.33203125" style="234" customWidth="1"/>
    <col min="5128" max="5128" width="9.109375" style="234"/>
    <col min="5129" max="5130" width="9.33203125" style="234" customWidth="1"/>
    <col min="5131" max="5131" width="10.5546875" style="234" customWidth="1"/>
    <col min="5132" max="5132" width="9.33203125" style="234" customWidth="1"/>
    <col min="5133" max="5135" width="9.109375" style="234"/>
    <col min="5136" max="5139" width="10.88671875" style="234" customWidth="1"/>
    <col min="5140" max="5376" width="9.109375" style="234"/>
    <col min="5377" max="5377" width="10.88671875" style="234" customWidth="1"/>
    <col min="5378" max="5378" width="11.33203125" style="234" customWidth="1"/>
    <col min="5379" max="5380" width="10.88671875" style="234" customWidth="1"/>
    <col min="5381" max="5381" width="10.44140625" style="234" customWidth="1"/>
    <col min="5382" max="5382" width="10.88671875" style="234" bestFit="1" customWidth="1"/>
    <col min="5383" max="5383" width="10.33203125" style="234" customWidth="1"/>
    <col min="5384" max="5384" width="9.109375" style="234"/>
    <col min="5385" max="5386" width="9.33203125" style="234" customWidth="1"/>
    <col min="5387" max="5387" width="10.5546875" style="234" customWidth="1"/>
    <col min="5388" max="5388" width="9.33203125" style="234" customWidth="1"/>
    <col min="5389" max="5391" width="9.109375" style="234"/>
    <col min="5392" max="5395" width="10.88671875" style="234" customWidth="1"/>
    <col min="5396" max="5632" width="9.109375" style="234"/>
    <col min="5633" max="5633" width="10.88671875" style="234" customWidth="1"/>
    <col min="5634" max="5634" width="11.33203125" style="234" customWidth="1"/>
    <col min="5635" max="5636" width="10.88671875" style="234" customWidth="1"/>
    <col min="5637" max="5637" width="10.44140625" style="234" customWidth="1"/>
    <col min="5638" max="5638" width="10.88671875" style="234" bestFit="1" customWidth="1"/>
    <col min="5639" max="5639" width="10.33203125" style="234" customWidth="1"/>
    <col min="5640" max="5640" width="9.109375" style="234"/>
    <col min="5641" max="5642" width="9.33203125" style="234" customWidth="1"/>
    <col min="5643" max="5643" width="10.5546875" style="234" customWidth="1"/>
    <col min="5644" max="5644" width="9.33203125" style="234" customWidth="1"/>
    <col min="5645" max="5647" width="9.109375" style="234"/>
    <col min="5648" max="5651" width="10.88671875" style="234" customWidth="1"/>
    <col min="5652" max="5888" width="9.109375" style="234"/>
    <col min="5889" max="5889" width="10.88671875" style="234" customWidth="1"/>
    <col min="5890" max="5890" width="11.33203125" style="234" customWidth="1"/>
    <col min="5891" max="5892" width="10.88671875" style="234" customWidth="1"/>
    <col min="5893" max="5893" width="10.44140625" style="234" customWidth="1"/>
    <col min="5894" max="5894" width="10.88671875" style="234" bestFit="1" customWidth="1"/>
    <col min="5895" max="5895" width="10.33203125" style="234" customWidth="1"/>
    <col min="5896" max="5896" width="9.109375" style="234"/>
    <col min="5897" max="5898" width="9.33203125" style="234" customWidth="1"/>
    <col min="5899" max="5899" width="10.5546875" style="234" customWidth="1"/>
    <col min="5900" max="5900" width="9.33203125" style="234" customWidth="1"/>
    <col min="5901" max="5903" width="9.109375" style="234"/>
    <col min="5904" max="5907" width="10.88671875" style="234" customWidth="1"/>
    <col min="5908" max="6144" width="9.109375" style="234"/>
    <col min="6145" max="6145" width="10.88671875" style="234" customWidth="1"/>
    <col min="6146" max="6146" width="11.33203125" style="234" customWidth="1"/>
    <col min="6147" max="6148" width="10.88671875" style="234" customWidth="1"/>
    <col min="6149" max="6149" width="10.44140625" style="234" customWidth="1"/>
    <col min="6150" max="6150" width="10.88671875" style="234" bestFit="1" customWidth="1"/>
    <col min="6151" max="6151" width="10.33203125" style="234" customWidth="1"/>
    <col min="6152" max="6152" width="9.109375" style="234"/>
    <col min="6153" max="6154" width="9.33203125" style="234" customWidth="1"/>
    <col min="6155" max="6155" width="10.5546875" style="234" customWidth="1"/>
    <col min="6156" max="6156" width="9.33203125" style="234" customWidth="1"/>
    <col min="6157" max="6159" width="9.109375" style="234"/>
    <col min="6160" max="6163" width="10.88671875" style="234" customWidth="1"/>
    <col min="6164" max="6400" width="9.109375" style="234"/>
    <col min="6401" max="6401" width="10.88671875" style="234" customWidth="1"/>
    <col min="6402" max="6402" width="11.33203125" style="234" customWidth="1"/>
    <col min="6403" max="6404" width="10.88671875" style="234" customWidth="1"/>
    <col min="6405" max="6405" width="10.44140625" style="234" customWidth="1"/>
    <col min="6406" max="6406" width="10.88671875" style="234" bestFit="1" customWidth="1"/>
    <col min="6407" max="6407" width="10.33203125" style="234" customWidth="1"/>
    <col min="6408" max="6408" width="9.109375" style="234"/>
    <col min="6409" max="6410" width="9.33203125" style="234" customWidth="1"/>
    <col min="6411" max="6411" width="10.5546875" style="234" customWidth="1"/>
    <col min="6412" max="6412" width="9.33203125" style="234" customWidth="1"/>
    <col min="6413" max="6415" width="9.109375" style="234"/>
    <col min="6416" max="6419" width="10.88671875" style="234" customWidth="1"/>
    <col min="6420" max="6656" width="9.109375" style="234"/>
    <col min="6657" max="6657" width="10.88671875" style="234" customWidth="1"/>
    <col min="6658" max="6658" width="11.33203125" style="234" customWidth="1"/>
    <col min="6659" max="6660" width="10.88671875" style="234" customWidth="1"/>
    <col min="6661" max="6661" width="10.44140625" style="234" customWidth="1"/>
    <col min="6662" max="6662" width="10.88671875" style="234" bestFit="1" customWidth="1"/>
    <col min="6663" max="6663" width="10.33203125" style="234" customWidth="1"/>
    <col min="6664" max="6664" width="9.109375" style="234"/>
    <col min="6665" max="6666" width="9.33203125" style="234" customWidth="1"/>
    <col min="6667" max="6667" width="10.5546875" style="234" customWidth="1"/>
    <col min="6668" max="6668" width="9.33203125" style="234" customWidth="1"/>
    <col min="6669" max="6671" width="9.109375" style="234"/>
    <col min="6672" max="6675" width="10.88671875" style="234" customWidth="1"/>
    <col min="6676" max="6912" width="9.109375" style="234"/>
    <col min="6913" max="6913" width="10.88671875" style="234" customWidth="1"/>
    <col min="6914" max="6914" width="11.33203125" style="234" customWidth="1"/>
    <col min="6915" max="6916" width="10.88671875" style="234" customWidth="1"/>
    <col min="6917" max="6917" width="10.44140625" style="234" customWidth="1"/>
    <col min="6918" max="6918" width="10.88671875" style="234" bestFit="1" customWidth="1"/>
    <col min="6919" max="6919" width="10.33203125" style="234" customWidth="1"/>
    <col min="6920" max="6920" width="9.109375" style="234"/>
    <col min="6921" max="6922" width="9.33203125" style="234" customWidth="1"/>
    <col min="6923" max="6923" width="10.5546875" style="234" customWidth="1"/>
    <col min="6924" max="6924" width="9.33203125" style="234" customWidth="1"/>
    <col min="6925" max="6927" width="9.109375" style="234"/>
    <col min="6928" max="6931" width="10.88671875" style="234" customWidth="1"/>
    <col min="6932" max="7168" width="9.109375" style="234"/>
    <col min="7169" max="7169" width="10.88671875" style="234" customWidth="1"/>
    <col min="7170" max="7170" width="11.33203125" style="234" customWidth="1"/>
    <col min="7171" max="7172" width="10.88671875" style="234" customWidth="1"/>
    <col min="7173" max="7173" width="10.44140625" style="234" customWidth="1"/>
    <col min="7174" max="7174" width="10.88671875" style="234" bestFit="1" customWidth="1"/>
    <col min="7175" max="7175" width="10.33203125" style="234" customWidth="1"/>
    <col min="7176" max="7176" width="9.109375" style="234"/>
    <col min="7177" max="7178" width="9.33203125" style="234" customWidth="1"/>
    <col min="7179" max="7179" width="10.5546875" style="234" customWidth="1"/>
    <col min="7180" max="7180" width="9.33203125" style="234" customWidth="1"/>
    <col min="7181" max="7183" width="9.109375" style="234"/>
    <col min="7184" max="7187" width="10.88671875" style="234" customWidth="1"/>
    <col min="7188" max="7424" width="9.109375" style="234"/>
    <col min="7425" max="7425" width="10.88671875" style="234" customWidth="1"/>
    <col min="7426" max="7426" width="11.33203125" style="234" customWidth="1"/>
    <col min="7427" max="7428" width="10.88671875" style="234" customWidth="1"/>
    <col min="7429" max="7429" width="10.44140625" style="234" customWidth="1"/>
    <col min="7430" max="7430" width="10.88671875" style="234" bestFit="1" customWidth="1"/>
    <col min="7431" max="7431" width="10.33203125" style="234" customWidth="1"/>
    <col min="7432" max="7432" width="9.109375" style="234"/>
    <col min="7433" max="7434" width="9.33203125" style="234" customWidth="1"/>
    <col min="7435" max="7435" width="10.5546875" style="234" customWidth="1"/>
    <col min="7436" max="7436" width="9.33203125" style="234" customWidth="1"/>
    <col min="7437" max="7439" width="9.109375" style="234"/>
    <col min="7440" max="7443" width="10.88671875" style="234" customWidth="1"/>
    <col min="7444" max="7680" width="9.109375" style="234"/>
    <col min="7681" max="7681" width="10.88671875" style="234" customWidth="1"/>
    <col min="7682" max="7682" width="11.33203125" style="234" customWidth="1"/>
    <col min="7683" max="7684" width="10.88671875" style="234" customWidth="1"/>
    <col min="7685" max="7685" width="10.44140625" style="234" customWidth="1"/>
    <col min="7686" max="7686" width="10.88671875" style="234" bestFit="1" customWidth="1"/>
    <col min="7687" max="7687" width="10.33203125" style="234" customWidth="1"/>
    <col min="7688" max="7688" width="9.109375" style="234"/>
    <col min="7689" max="7690" width="9.33203125" style="234" customWidth="1"/>
    <col min="7691" max="7691" width="10.5546875" style="234" customWidth="1"/>
    <col min="7692" max="7692" width="9.33203125" style="234" customWidth="1"/>
    <col min="7693" max="7695" width="9.109375" style="234"/>
    <col min="7696" max="7699" width="10.88671875" style="234" customWidth="1"/>
    <col min="7700" max="7936" width="9.109375" style="234"/>
    <col min="7937" max="7937" width="10.88671875" style="234" customWidth="1"/>
    <col min="7938" max="7938" width="11.33203125" style="234" customWidth="1"/>
    <col min="7939" max="7940" width="10.88671875" style="234" customWidth="1"/>
    <col min="7941" max="7941" width="10.44140625" style="234" customWidth="1"/>
    <col min="7942" max="7942" width="10.88671875" style="234" bestFit="1" customWidth="1"/>
    <col min="7943" max="7943" width="10.33203125" style="234" customWidth="1"/>
    <col min="7944" max="7944" width="9.109375" style="234"/>
    <col min="7945" max="7946" width="9.33203125" style="234" customWidth="1"/>
    <col min="7947" max="7947" width="10.5546875" style="234" customWidth="1"/>
    <col min="7948" max="7948" width="9.33203125" style="234" customWidth="1"/>
    <col min="7949" max="7951" width="9.109375" style="234"/>
    <col min="7952" max="7955" width="10.88671875" style="234" customWidth="1"/>
    <col min="7956" max="8192" width="9.109375" style="234"/>
    <col min="8193" max="8193" width="10.88671875" style="234" customWidth="1"/>
    <col min="8194" max="8194" width="11.33203125" style="234" customWidth="1"/>
    <col min="8195" max="8196" width="10.88671875" style="234" customWidth="1"/>
    <col min="8197" max="8197" width="10.44140625" style="234" customWidth="1"/>
    <col min="8198" max="8198" width="10.88671875" style="234" bestFit="1" customWidth="1"/>
    <col min="8199" max="8199" width="10.33203125" style="234" customWidth="1"/>
    <col min="8200" max="8200" width="9.109375" style="234"/>
    <col min="8201" max="8202" width="9.33203125" style="234" customWidth="1"/>
    <col min="8203" max="8203" width="10.5546875" style="234" customWidth="1"/>
    <col min="8204" max="8204" width="9.33203125" style="234" customWidth="1"/>
    <col min="8205" max="8207" width="9.109375" style="234"/>
    <col min="8208" max="8211" width="10.88671875" style="234" customWidth="1"/>
    <col min="8212" max="8448" width="9.109375" style="234"/>
    <col min="8449" max="8449" width="10.88671875" style="234" customWidth="1"/>
    <col min="8450" max="8450" width="11.33203125" style="234" customWidth="1"/>
    <col min="8451" max="8452" width="10.88671875" style="234" customWidth="1"/>
    <col min="8453" max="8453" width="10.44140625" style="234" customWidth="1"/>
    <col min="8454" max="8454" width="10.88671875" style="234" bestFit="1" customWidth="1"/>
    <col min="8455" max="8455" width="10.33203125" style="234" customWidth="1"/>
    <col min="8456" max="8456" width="9.109375" style="234"/>
    <col min="8457" max="8458" width="9.33203125" style="234" customWidth="1"/>
    <col min="8459" max="8459" width="10.5546875" style="234" customWidth="1"/>
    <col min="8460" max="8460" width="9.33203125" style="234" customWidth="1"/>
    <col min="8461" max="8463" width="9.109375" style="234"/>
    <col min="8464" max="8467" width="10.88671875" style="234" customWidth="1"/>
    <col min="8468" max="8704" width="9.109375" style="234"/>
    <col min="8705" max="8705" width="10.88671875" style="234" customWidth="1"/>
    <col min="8706" max="8706" width="11.33203125" style="234" customWidth="1"/>
    <col min="8707" max="8708" width="10.88671875" style="234" customWidth="1"/>
    <col min="8709" max="8709" width="10.44140625" style="234" customWidth="1"/>
    <col min="8710" max="8710" width="10.88671875" style="234" bestFit="1" customWidth="1"/>
    <col min="8711" max="8711" width="10.33203125" style="234" customWidth="1"/>
    <col min="8712" max="8712" width="9.109375" style="234"/>
    <col min="8713" max="8714" width="9.33203125" style="234" customWidth="1"/>
    <col min="8715" max="8715" width="10.5546875" style="234" customWidth="1"/>
    <col min="8716" max="8716" width="9.33203125" style="234" customWidth="1"/>
    <col min="8717" max="8719" width="9.109375" style="234"/>
    <col min="8720" max="8723" width="10.88671875" style="234" customWidth="1"/>
    <col min="8724" max="8960" width="9.109375" style="234"/>
    <col min="8961" max="8961" width="10.88671875" style="234" customWidth="1"/>
    <col min="8962" max="8962" width="11.33203125" style="234" customWidth="1"/>
    <col min="8963" max="8964" width="10.88671875" style="234" customWidth="1"/>
    <col min="8965" max="8965" width="10.44140625" style="234" customWidth="1"/>
    <col min="8966" max="8966" width="10.88671875" style="234" bestFit="1" customWidth="1"/>
    <col min="8967" max="8967" width="10.33203125" style="234" customWidth="1"/>
    <col min="8968" max="8968" width="9.109375" style="234"/>
    <col min="8969" max="8970" width="9.33203125" style="234" customWidth="1"/>
    <col min="8971" max="8971" width="10.5546875" style="234" customWidth="1"/>
    <col min="8972" max="8972" width="9.33203125" style="234" customWidth="1"/>
    <col min="8973" max="8975" width="9.109375" style="234"/>
    <col min="8976" max="8979" width="10.88671875" style="234" customWidth="1"/>
    <col min="8980" max="9216" width="9.109375" style="234"/>
    <col min="9217" max="9217" width="10.88671875" style="234" customWidth="1"/>
    <col min="9218" max="9218" width="11.33203125" style="234" customWidth="1"/>
    <col min="9219" max="9220" width="10.88671875" style="234" customWidth="1"/>
    <col min="9221" max="9221" width="10.44140625" style="234" customWidth="1"/>
    <col min="9222" max="9222" width="10.88671875" style="234" bestFit="1" customWidth="1"/>
    <col min="9223" max="9223" width="10.33203125" style="234" customWidth="1"/>
    <col min="9224" max="9224" width="9.109375" style="234"/>
    <col min="9225" max="9226" width="9.33203125" style="234" customWidth="1"/>
    <col min="9227" max="9227" width="10.5546875" style="234" customWidth="1"/>
    <col min="9228" max="9228" width="9.33203125" style="234" customWidth="1"/>
    <col min="9229" max="9231" width="9.109375" style="234"/>
    <col min="9232" max="9235" width="10.88671875" style="234" customWidth="1"/>
    <col min="9236" max="9472" width="9.109375" style="234"/>
    <col min="9473" max="9473" width="10.88671875" style="234" customWidth="1"/>
    <col min="9474" max="9474" width="11.33203125" style="234" customWidth="1"/>
    <col min="9475" max="9476" width="10.88671875" style="234" customWidth="1"/>
    <col min="9477" max="9477" width="10.44140625" style="234" customWidth="1"/>
    <col min="9478" max="9478" width="10.88671875" style="234" bestFit="1" customWidth="1"/>
    <col min="9479" max="9479" width="10.33203125" style="234" customWidth="1"/>
    <col min="9480" max="9480" width="9.109375" style="234"/>
    <col min="9481" max="9482" width="9.33203125" style="234" customWidth="1"/>
    <col min="9483" max="9483" width="10.5546875" style="234" customWidth="1"/>
    <col min="9484" max="9484" width="9.33203125" style="234" customWidth="1"/>
    <col min="9485" max="9487" width="9.109375" style="234"/>
    <col min="9488" max="9491" width="10.88671875" style="234" customWidth="1"/>
    <col min="9492" max="9728" width="9.109375" style="234"/>
    <col min="9729" max="9729" width="10.88671875" style="234" customWidth="1"/>
    <col min="9730" max="9730" width="11.33203125" style="234" customWidth="1"/>
    <col min="9731" max="9732" width="10.88671875" style="234" customWidth="1"/>
    <col min="9733" max="9733" width="10.44140625" style="234" customWidth="1"/>
    <col min="9734" max="9734" width="10.88671875" style="234" bestFit="1" customWidth="1"/>
    <col min="9735" max="9735" width="10.33203125" style="234" customWidth="1"/>
    <col min="9736" max="9736" width="9.109375" style="234"/>
    <col min="9737" max="9738" width="9.33203125" style="234" customWidth="1"/>
    <col min="9739" max="9739" width="10.5546875" style="234" customWidth="1"/>
    <col min="9740" max="9740" width="9.33203125" style="234" customWidth="1"/>
    <col min="9741" max="9743" width="9.109375" style="234"/>
    <col min="9744" max="9747" width="10.88671875" style="234" customWidth="1"/>
    <col min="9748" max="9984" width="9.109375" style="234"/>
    <col min="9985" max="9985" width="10.88671875" style="234" customWidth="1"/>
    <col min="9986" max="9986" width="11.33203125" style="234" customWidth="1"/>
    <col min="9987" max="9988" width="10.88671875" style="234" customWidth="1"/>
    <col min="9989" max="9989" width="10.44140625" style="234" customWidth="1"/>
    <col min="9990" max="9990" width="10.88671875" style="234" bestFit="1" customWidth="1"/>
    <col min="9991" max="9991" width="10.33203125" style="234" customWidth="1"/>
    <col min="9992" max="9992" width="9.109375" style="234"/>
    <col min="9993" max="9994" width="9.33203125" style="234" customWidth="1"/>
    <col min="9995" max="9995" width="10.5546875" style="234" customWidth="1"/>
    <col min="9996" max="9996" width="9.33203125" style="234" customWidth="1"/>
    <col min="9997" max="9999" width="9.109375" style="234"/>
    <col min="10000" max="10003" width="10.88671875" style="234" customWidth="1"/>
    <col min="10004" max="10240" width="9.109375" style="234"/>
    <col min="10241" max="10241" width="10.88671875" style="234" customWidth="1"/>
    <col min="10242" max="10242" width="11.33203125" style="234" customWidth="1"/>
    <col min="10243" max="10244" width="10.88671875" style="234" customWidth="1"/>
    <col min="10245" max="10245" width="10.44140625" style="234" customWidth="1"/>
    <col min="10246" max="10246" width="10.88671875" style="234" bestFit="1" customWidth="1"/>
    <col min="10247" max="10247" width="10.33203125" style="234" customWidth="1"/>
    <col min="10248" max="10248" width="9.109375" style="234"/>
    <col min="10249" max="10250" width="9.33203125" style="234" customWidth="1"/>
    <col min="10251" max="10251" width="10.5546875" style="234" customWidth="1"/>
    <col min="10252" max="10252" width="9.33203125" style="234" customWidth="1"/>
    <col min="10253" max="10255" width="9.109375" style="234"/>
    <col min="10256" max="10259" width="10.88671875" style="234" customWidth="1"/>
    <col min="10260" max="10496" width="9.109375" style="234"/>
    <col min="10497" max="10497" width="10.88671875" style="234" customWidth="1"/>
    <col min="10498" max="10498" width="11.33203125" style="234" customWidth="1"/>
    <col min="10499" max="10500" width="10.88671875" style="234" customWidth="1"/>
    <col min="10501" max="10501" width="10.44140625" style="234" customWidth="1"/>
    <col min="10502" max="10502" width="10.88671875" style="234" bestFit="1" customWidth="1"/>
    <col min="10503" max="10503" width="10.33203125" style="234" customWidth="1"/>
    <col min="10504" max="10504" width="9.109375" style="234"/>
    <col min="10505" max="10506" width="9.33203125" style="234" customWidth="1"/>
    <col min="10507" max="10507" width="10.5546875" style="234" customWidth="1"/>
    <col min="10508" max="10508" width="9.33203125" style="234" customWidth="1"/>
    <col min="10509" max="10511" width="9.109375" style="234"/>
    <col min="10512" max="10515" width="10.88671875" style="234" customWidth="1"/>
    <col min="10516" max="10752" width="9.109375" style="234"/>
    <col min="10753" max="10753" width="10.88671875" style="234" customWidth="1"/>
    <col min="10754" max="10754" width="11.33203125" style="234" customWidth="1"/>
    <col min="10755" max="10756" width="10.88671875" style="234" customWidth="1"/>
    <col min="10757" max="10757" width="10.44140625" style="234" customWidth="1"/>
    <col min="10758" max="10758" width="10.88671875" style="234" bestFit="1" customWidth="1"/>
    <col min="10759" max="10759" width="10.33203125" style="234" customWidth="1"/>
    <col min="10760" max="10760" width="9.109375" style="234"/>
    <col min="10761" max="10762" width="9.33203125" style="234" customWidth="1"/>
    <col min="10763" max="10763" width="10.5546875" style="234" customWidth="1"/>
    <col min="10764" max="10764" width="9.33203125" style="234" customWidth="1"/>
    <col min="10765" max="10767" width="9.109375" style="234"/>
    <col min="10768" max="10771" width="10.88671875" style="234" customWidth="1"/>
    <col min="10772" max="11008" width="9.109375" style="234"/>
    <col min="11009" max="11009" width="10.88671875" style="234" customWidth="1"/>
    <col min="11010" max="11010" width="11.33203125" style="234" customWidth="1"/>
    <col min="11011" max="11012" width="10.88671875" style="234" customWidth="1"/>
    <col min="11013" max="11013" width="10.44140625" style="234" customWidth="1"/>
    <col min="11014" max="11014" width="10.88671875" style="234" bestFit="1" customWidth="1"/>
    <col min="11015" max="11015" width="10.33203125" style="234" customWidth="1"/>
    <col min="11016" max="11016" width="9.109375" style="234"/>
    <col min="11017" max="11018" width="9.33203125" style="234" customWidth="1"/>
    <col min="11019" max="11019" width="10.5546875" style="234" customWidth="1"/>
    <col min="11020" max="11020" width="9.33203125" style="234" customWidth="1"/>
    <col min="11021" max="11023" width="9.109375" style="234"/>
    <col min="11024" max="11027" width="10.88671875" style="234" customWidth="1"/>
    <col min="11028" max="11264" width="9.109375" style="234"/>
    <col min="11265" max="11265" width="10.88671875" style="234" customWidth="1"/>
    <col min="11266" max="11266" width="11.33203125" style="234" customWidth="1"/>
    <col min="11267" max="11268" width="10.88671875" style="234" customWidth="1"/>
    <col min="11269" max="11269" width="10.44140625" style="234" customWidth="1"/>
    <col min="11270" max="11270" width="10.88671875" style="234" bestFit="1" customWidth="1"/>
    <col min="11271" max="11271" width="10.33203125" style="234" customWidth="1"/>
    <col min="11272" max="11272" width="9.109375" style="234"/>
    <col min="11273" max="11274" width="9.33203125" style="234" customWidth="1"/>
    <col min="11275" max="11275" width="10.5546875" style="234" customWidth="1"/>
    <col min="11276" max="11276" width="9.33203125" style="234" customWidth="1"/>
    <col min="11277" max="11279" width="9.109375" style="234"/>
    <col min="11280" max="11283" width="10.88671875" style="234" customWidth="1"/>
    <col min="11284" max="11520" width="9.109375" style="234"/>
    <col min="11521" max="11521" width="10.88671875" style="234" customWidth="1"/>
    <col min="11522" max="11522" width="11.33203125" style="234" customWidth="1"/>
    <col min="11523" max="11524" width="10.88671875" style="234" customWidth="1"/>
    <col min="11525" max="11525" width="10.44140625" style="234" customWidth="1"/>
    <col min="11526" max="11526" width="10.88671875" style="234" bestFit="1" customWidth="1"/>
    <col min="11527" max="11527" width="10.33203125" style="234" customWidth="1"/>
    <col min="11528" max="11528" width="9.109375" style="234"/>
    <col min="11529" max="11530" width="9.33203125" style="234" customWidth="1"/>
    <col min="11531" max="11531" width="10.5546875" style="234" customWidth="1"/>
    <col min="11532" max="11532" width="9.33203125" style="234" customWidth="1"/>
    <col min="11533" max="11535" width="9.109375" style="234"/>
    <col min="11536" max="11539" width="10.88671875" style="234" customWidth="1"/>
    <col min="11540" max="11776" width="9.109375" style="234"/>
    <col min="11777" max="11777" width="10.88671875" style="234" customWidth="1"/>
    <col min="11778" max="11778" width="11.33203125" style="234" customWidth="1"/>
    <col min="11779" max="11780" width="10.88671875" style="234" customWidth="1"/>
    <col min="11781" max="11781" width="10.44140625" style="234" customWidth="1"/>
    <col min="11782" max="11782" width="10.88671875" style="234" bestFit="1" customWidth="1"/>
    <col min="11783" max="11783" width="10.33203125" style="234" customWidth="1"/>
    <col min="11784" max="11784" width="9.109375" style="234"/>
    <col min="11785" max="11786" width="9.33203125" style="234" customWidth="1"/>
    <col min="11787" max="11787" width="10.5546875" style="234" customWidth="1"/>
    <col min="11788" max="11788" width="9.33203125" style="234" customWidth="1"/>
    <col min="11789" max="11791" width="9.109375" style="234"/>
    <col min="11792" max="11795" width="10.88671875" style="234" customWidth="1"/>
    <col min="11796" max="12032" width="9.109375" style="234"/>
    <col min="12033" max="12033" width="10.88671875" style="234" customWidth="1"/>
    <col min="12034" max="12034" width="11.33203125" style="234" customWidth="1"/>
    <col min="12035" max="12036" width="10.88671875" style="234" customWidth="1"/>
    <col min="12037" max="12037" width="10.44140625" style="234" customWidth="1"/>
    <col min="12038" max="12038" width="10.88671875" style="234" bestFit="1" customWidth="1"/>
    <col min="12039" max="12039" width="10.33203125" style="234" customWidth="1"/>
    <col min="12040" max="12040" width="9.109375" style="234"/>
    <col min="12041" max="12042" width="9.33203125" style="234" customWidth="1"/>
    <col min="12043" max="12043" width="10.5546875" style="234" customWidth="1"/>
    <col min="12044" max="12044" width="9.33203125" style="234" customWidth="1"/>
    <col min="12045" max="12047" width="9.109375" style="234"/>
    <col min="12048" max="12051" width="10.88671875" style="234" customWidth="1"/>
    <col min="12052" max="12288" width="9.109375" style="234"/>
    <col min="12289" max="12289" width="10.88671875" style="234" customWidth="1"/>
    <col min="12290" max="12290" width="11.33203125" style="234" customWidth="1"/>
    <col min="12291" max="12292" width="10.88671875" style="234" customWidth="1"/>
    <col min="12293" max="12293" width="10.44140625" style="234" customWidth="1"/>
    <col min="12294" max="12294" width="10.88671875" style="234" bestFit="1" customWidth="1"/>
    <col min="12295" max="12295" width="10.33203125" style="234" customWidth="1"/>
    <col min="12296" max="12296" width="9.109375" style="234"/>
    <col min="12297" max="12298" width="9.33203125" style="234" customWidth="1"/>
    <col min="12299" max="12299" width="10.5546875" style="234" customWidth="1"/>
    <col min="12300" max="12300" width="9.33203125" style="234" customWidth="1"/>
    <col min="12301" max="12303" width="9.109375" style="234"/>
    <col min="12304" max="12307" width="10.88671875" style="234" customWidth="1"/>
    <col min="12308" max="12544" width="9.109375" style="234"/>
    <col min="12545" max="12545" width="10.88671875" style="234" customWidth="1"/>
    <col min="12546" max="12546" width="11.33203125" style="234" customWidth="1"/>
    <col min="12547" max="12548" width="10.88671875" style="234" customWidth="1"/>
    <col min="12549" max="12549" width="10.44140625" style="234" customWidth="1"/>
    <col min="12550" max="12550" width="10.88671875" style="234" bestFit="1" customWidth="1"/>
    <col min="12551" max="12551" width="10.33203125" style="234" customWidth="1"/>
    <col min="12552" max="12552" width="9.109375" style="234"/>
    <col min="12553" max="12554" width="9.33203125" style="234" customWidth="1"/>
    <col min="12555" max="12555" width="10.5546875" style="234" customWidth="1"/>
    <col min="12556" max="12556" width="9.33203125" style="234" customWidth="1"/>
    <col min="12557" max="12559" width="9.109375" style="234"/>
    <col min="12560" max="12563" width="10.88671875" style="234" customWidth="1"/>
    <col min="12564" max="12800" width="9.109375" style="234"/>
    <col min="12801" max="12801" width="10.88671875" style="234" customWidth="1"/>
    <col min="12802" max="12802" width="11.33203125" style="234" customWidth="1"/>
    <col min="12803" max="12804" width="10.88671875" style="234" customWidth="1"/>
    <col min="12805" max="12805" width="10.44140625" style="234" customWidth="1"/>
    <col min="12806" max="12806" width="10.88671875" style="234" bestFit="1" customWidth="1"/>
    <col min="12807" max="12807" width="10.33203125" style="234" customWidth="1"/>
    <col min="12808" max="12808" width="9.109375" style="234"/>
    <col min="12809" max="12810" width="9.33203125" style="234" customWidth="1"/>
    <col min="12811" max="12811" width="10.5546875" style="234" customWidth="1"/>
    <col min="12812" max="12812" width="9.33203125" style="234" customWidth="1"/>
    <col min="12813" max="12815" width="9.109375" style="234"/>
    <col min="12816" max="12819" width="10.88671875" style="234" customWidth="1"/>
    <col min="12820" max="13056" width="9.109375" style="234"/>
    <col min="13057" max="13057" width="10.88671875" style="234" customWidth="1"/>
    <col min="13058" max="13058" width="11.33203125" style="234" customWidth="1"/>
    <col min="13059" max="13060" width="10.88671875" style="234" customWidth="1"/>
    <col min="13061" max="13061" width="10.44140625" style="234" customWidth="1"/>
    <col min="13062" max="13062" width="10.88671875" style="234" bestFit="1" customWidth="1"/>
    <col min="13063" max="13063" width="10.33203125" style="234" customWidth="1"/>
    <col min="13064" max="13064" width="9.109375" style="234"/>
    <col min="13065" max="13066" width="9.33203125" style="234" customWidth="1"/>
    <col min="13067" max="13067" width="10.5546875" style="234" customWidth="1"/>
    <col min="13068" max="13068" width="9.33203125" style="234" customWidth="1"/>
    <col min="13069" max="13071" width="9.109375" style="234"/>
    <col min="13072" max="13075" width="10.88671875" style="234" customWidth="1"/>
    <col min="13076" max="13312" width="9.109375" style="234"/>
    <col min="13313" max="13313" width="10.88671875" style="234" customWidth="1"/>
    <col min="13314" max="13314" width="11.33203125" style="234" customWidth="1"/>
    <col min="13315" max="13316" width="10.88671875" style="234" customWidth="1"/>
    <col min="13317" max="13317" width="10.44140625" style="234" customWidth="1"/>
    <col min="13318" max="13318" width="10.88671875" style="234" bestFit="1" customWidth="1"/>
    <col min="13319" max="13319" width="10.33203125" style="234" customWidth="1"/>
    <col min="13320" max="13320" width="9.109375" style="234"/>
    <col min="13321" max="13322" width="9.33203125" style="234" customWidth="1"/>
    <col min="13323" max="13323" width="10.5546875" style="234" customWidth="1"/>
    <col min="13324" max="13324" width="9.33203125" style="234" customWidth="1"/>
    <col min="13325" max="13327" width="9.109375" style="234"/>
    <col min="13328" max="13331" width="10.88671875" style="234" customWidth="1"/>
    <col min="13332" max="13568" width="9.109375" style="234"/>
    <col min="13569" max="13569" width="10.88671875" style="234" customWidth="1"/>
    <col min="13570" max="13570" width="11.33203125" style="234" customWidth="1"/>
    <col min="13571" max="13572" width="10.88671875" style="234" customWidth="1"/>
    <col min="13573" max="13573" width="10.44140625" style="234" customWidth="1"/>
    <col min="13574" max="13574" width="10.88671875" style="234" bestFit="1" customWidth="1"/>
    <col min="13575" max="13575" width="10.33203125" style="234" customWidth="1"/>
    <col min="13576" max="13576" width="9.109375" style="234"/>
    <col min="13577" max="13578" width="9.33203125" style="234" customWidth="1"/>
    <col min="13579" max="13579" width="10.5546875" style="234" customWidth="1"/>
    <col min="13580" max="13580" width="9.33203125" style="234" customWidth="1"/>
    <col min="13581" max="13583" width="9.109375" style="234"/>
    <col min="13584" max="13587" width="10.88671875" style="234" customWidth="1"/>
    <col min="13588" max="13824" width="9.109375" style="234"/>
    <col min="13825" max="13825" width="10.88671875" style="234" customWidth="1"/>
    <col min="13826" max="13826" width="11.33203125" style="234" customWidth="1"/>
    <col min="13827" max="13828" width="10.88671875" style="234" customWidth="1"/>
    <col min="13829" max="13829" width="10.44140625" style="234" customWidth="1"/>
    <col min="13830" max="13830" width="10.88671875" style="234" bestFit="1" customWidth="1"/>
    <col min="13831" max="13831" width="10.33203125" style="234" customWidth="1"/>
    <col min="13832" max="13832" width="9.109375" style="234"/>
    <col min="13833" max="13834" width="9.33203125" style="234" customWidth="1"/>
    <col min="13835" max="13835" width="10.5546875" style="234" customWidth="1"/>
    <col min="13836" max="13836" width="9.33203125" style="234" customWidth="1"/>
    <col min="13837" max="13839" width="9.109375" style="234"/>
    <col min="13840" max="13843" width="10.88671875" style="234" customWidth="1"/>
    <col min="13844" max="14080" width="9.109375" style="234"/>
    <col min="14081" max="14081" width="10.88671875" style="234" customWidth="1"/>
    <col min="14082" max="14082" width="11.33203125" style="234" customWidth="1"/>
    <col min="14083" max="14084" width="10.88671875" style="234" customWidth="1"/>
    <col min="14085" max="14085" width="10.44140625" style="234" customWidth="1"/>
    <col min="14086" max="14086" width="10.88671875" style="234" bestFit="1" customWidth="1"/>
    <col min="14087" max="14087" width="10.33203125" style="234" customWidth="1"/>
    <col min="14088" max="14088" width="9.109375" style="234"/>
    <col min="14089" max="14090" width="9.33203125" style="234" customWidth="1"/>
    <col min="14091" max="14091" width="10.5546875" style="234" customWidth="1"/>
    <col min="14092" max="14092" width="9.33203125" style="234" customWidth="1"/>
    <col min="14093" max="14095" width="9.109375" style="234"/>
    <col min="14096" max="14099" width="10.88671875" style="234" customWidth="1"/>
    <col min="14100" max="14336" width="9.109375" style="234"/>
    <col min="14337" max="14337" width="10.88671875" style="234" customWidth="1"/>
    <col min="14338" max="14338" width="11.33203125" style="234" customWidth="1"/>
    <col min="14339" max="14340" width="10.88671875" style="234" customWidth="1"/>
    <col min="14341" max="14341" width="10.44140625" style="234" customWidth="1"/>
    <col min="14342" max="14342" width="10.88671875" style="234" bestFit="1" customWidth="1"/>
    <col min="14343" max="14343" width="10.33203125" style="234" customWidth="1"/>
    <col min="14344" max="14344" width="9.109375" style="234"/>
    <col min="14345" max="14346" width="9.33203125" style="234" customWidth="1"/>
    <col min="14347" max="14347" width="10.5546875" style="234" customWidth="1"/>
    <col min="14348" max="14348" width="9.33203125" style="234" customWidth="1"/>
    <col min="14349" max="14351" width="9.109375" style="234"/>
    <col min="14352" max="14355" width="10.88671875" style="234" customWidth="1"/>
    <col min="14356" max="14592" width="9.109375" style="234"/>
    <col min="14593" max="14593" width="10.88671875" style="234" customWidth="1"/>
    <col min="14594" max="14594" width="11.33203125" style="234" customWidth="1"/>
    <col min="14595" max="14596" width="10.88671875" style="234" customWidth="1"/>
    <col min="14597" max="14597" width="10.44140625" style="234" customWidth="1"/>
    <col min="14598" max="14598" width="10.88671875" style="234" bestFit="1" customWidth="1"/>
    <col min="14599" max="14599" width="10.33203125" style="234" customWidth="1"/>
    <col min="14600" max="14600" width="9.109375" style="234"/>
    <col min="14601" max="14602" width="9.33203125" style="234" customWidth="1"/>
    <col min="14603" max="14603" width="10.5546875" style="234" customWidth="1"/>
    <col min="14604" max="14604" width="9.33203125" style="234" customWidth="1"/>
    <col min="14605" max="14607" width="9.109375" style="234"/>
    <col min="14608" max="14611" width="10.88671875" style="234" customWidth="1"/>
    <col min="14612" max="14848" width="9.109375" style="234"/>
    <col min="14849" max="14849" width="10.88671875" style="234" customWidth="1"/>
    <col min="14850" max="14850" width="11.33203125" style="234" customWidth="1"/>
    <col min="14851" max="14852" width="10.88671875" style="234" customWidth="1"/>
    <col min="14853" max="14853" width="10.44140625" style="234" customWidth="1"/>
    <col min="14854" max="14854" width="10.88671875" style="234" bestFit="1" customWidth="1"/>
    <col min="14855" max="14855" width="10.33203125" style="234" customWidth="1"/>
    <col min="14856" max="14856" width="9.109375" style="234"/>
    <col min="14857" max="14858" width="9.33203125" style="234" customWidth="1"/>
    <col min="14859" max="14859" width="10.5546875" style="234" customWidth="1"/>
    <col min="14860" max="14860" width="9.33203125" style="234" customWidth="1"/>
    <col min="14861" max="14863" width="9.109375" style="234"/>
    <col min="14864" max="14867" width="10.88671875" style="234" customWidth="1"/>
    <col min="14868" max="15104" width="9.109375" style="234"/>
    <col min="15105" max="15105" width="10.88671875" style="234" customWidth="1"/>
    <col min="15106" max="15106" width="11.33203125" style="234" customWidth="1"/>
    <col min="15107" max="15108" width="10.88671875" style="234" customWidth="1"/>
    <col min="15109" max="15109" width="10.44140625" style="234" customWidth="1"/>
    <col min="15110" max="15110" width="10.88671875" style="234" bestFit="1" customWidth="1"/>
    <col min="15111" max="15111" width="10.33203125" style="234" customWidth="1"/>
    <col min="15112" max="15112" width="9.109375" style="234"/>
    <col min="15113" max="15114" width="9.33203125" style="234" customWidth="1"/>
    <col min="15115" max="15115" width="10.5546875" style="234" customWidth="1"/>
    <col min="15116" max="15116" width="9.33203125" style="234" customWidth="1"/>
    <col min="15117" max="15119" width="9.109375" style="234"/>
    <col min="15120" max="15123" width="10.88671875" style="234" customWidth="1"/>
    <col min="15124" max="15360" width="9.109375" style="234"/>
    <col min="15361" max="15361" width="10.88671875" style="234" customWidth="1"/>
    <col min="15362" max="15362" width="11.33203125" style="234" customWidth="1"/>
    <col min="15363" max="15364" width="10.88671875" style="234" customWidth="1"/>
    <col min="15365" max="15365" width="10.44140625" style="234" customWidth="1"/>
    <col min="15366" max="15366" width="10.88671875" style="234" bestFit="1" customWidth="1"/>
    <col min="15367" max="15367" width="10.33203125" style="234" customWidth="1"/>
    <col min="15368" max="15368" width="9.109375" style="234"/>
    <col min="15369" max="15370" width="9.33203125" style="234" customWidth="1"/>
    <col min="15371" max="15371" width="10.5546875" style="234" customWidth="1"/>
    <col min="15372" max="15372" width="9.33203125" style="234" customWidth="1"/>
    <col min="15373" max="15375" width="9.109375" style="234"/>
    <col min="15376" max="15379" width="10.88671875" style="234" customWidth="1"/>
    <col min="15380" max="15616" width="9.109375" style="234"/>
    <col min="15617" max="15617" width="10.88671875" style="234" customWidth="1"/>
    <col min="15618" max="15618" width="11.33203125" style="234" customWidth="1"/>
    <col min="15619" max="15620" width="10.88671875" style="234" customWidth="1"/>
    <col min="15621" max="15621" width="10.44140625" style="234" customWidth="1"/>
    <col min="15622" max="15622" width="10.88671875" style="234" bestFit="1" customWidth="1"/>
    <col min="15623" max="15623" width="10.33203125" style="234" customWidth="1"/>
    <col min="15624" max="15624" width="9.109375" style="234"/>
    <col min="15625" max="15626" width="9.33203125" style="234" customWidth="1"/>
    <col min="15627" max="15627" width="10.5546875" style="234" customWidth="1"/>
    <col min="15628" max="15628" width="9.33203125" style="234" customWidth="1"/>
    <col min="15629" max="15631" width="9.109375" style="234"/>
    <col min="15632" max="15635" width="10.88671875" style="234" customWidth="1"/>
    <col min="15636" max="15872" width="9.109375" style="234"/>
    <col min="15873" max="15873" width="10.88671875" style="234" customWidth="1"/>
    <col min="15874" max="15874" width="11.33203125" style="234" customWidth="1"/>
    <col min="15875" max="15876" width="10.88671875" style="234" customWidth="1"/>
    <col min="15877" max="15877" width="10.44140625" style="234" customWidth="1"/>
    <col min="15878" max="15878" width="10.88671875" style="234" bestFit="1" customWidth="1"/>
    <col min="15879" max="15879" width="10.33203125" style="234" customWidth="1"/>
    <col min="15880" max="15880" width="9.109375" style="234"/>
    <col min="15881" max="15882" width="9.33203125" style="234" customWidth="1"/>
    <col min="15883" max="15883" width="10.5546875" style="234" customWidth="1"/>
    <col min="15884" max="15884" width="9.33203125" style="234" customWidth="1"/>
    <col min="15885" max="15887" width="9.109375" style="234"/>
    <col min="15888" max="15891" width="10.88671875" style="234" customWidth="1"/>
    <col min="15892" max="16128" width="9.109375" style="234"/>
    <col min="16129" max="16129" width="10.88671875" style="234" customWidth="1"/>
    <col min="16130" max="16130" width="11.33203125" style="234" customWidth="1"/>
    <col min="16131" max="16132" width="10.88671875" style="234" customWidth="1"/>
    <col min="16133" max="16133" width="10.44140625" style="234" customWidth="1"/>
    <col min="16134" max="16134" width="10.88671875" style="234" bestFit="1" customWidth="1"/>
    <col min="16135" max="16135" width="10.33203125" style="234" customWidth="1"/>
    <col min="16136" max="16136" width="9.109375" style="234"/>
    <col min="16137" max="16138" width="9.33203125" style="234" customWidth="1"/>
    <col min="16139" max="16139" width="10.5546875" style="234" customWidth="1"/>
    <col min="16140" max="16140" width="9.33203125" style="234" customWidth="1"/>
    <col min="16141" max="16143" width="9.109375" style="234"/>
    <col min="16144" max="16147" width="10.88671875" style="234" customWidth="1"/>
    <col min="16148" max="16384" width="9.109375" style="234"/>
  </cols>
  <sheetData>
    <row r="1" spans="1:15" hidden="1" x14ac:dyDescent="0.25">
      <c r="A1" s="234" t="s">
        <v>178</v>
      </c>
      <c r="B1" s="234" t="s">
        <v>179</v>
      </c>
      <c r="C1" s="234" t="s">
        <v>180</v>
      </c>
      <c r="D1" s="234" t="s">
        <v>181</v>
      </c>
      <c r="E1" s="235" t="s">
        <v>182</v>
      </c>
      <c r="F1" s="235" t="s">
        <v>134</v>
      </c>
    </row>
    <row r="2" spans="1:15" ht="13.8" thickBot="1" x14ac:dyDescent="0.3"/>
    <row r="3" spans="1:15" s="240" customFormat="1" ht="14.4" x14ac:dyDescent="0.3">
      <c r="A3" s="236" t="s">
        <v>14</v>
      </c>
      <c r="B3" s="237"/>
      <c r="C3" s="238" t="str">
        <f>Instructions!$C$15</f>
        <v>Project A</v>
      </c>
      <c r="D3" s="238" t="str">
        <f>Instructions!$C$15</f>
        <v>Project A</v>
      </c>
      <c r="E3" s="238" t="str">
        <f>Instructions!$C$15</f>
        <v>Project A</v>
      </c>
      <c r="F3" s="238" t="str">
        <f>Instructions!$C$15</f>
        <v>Project A</v>
      </c>
      <c r="G3" s="238" t="str">
        <f>Instructions!$C$15</f>
        <v>Project A</v>
      </c>
      <c r="H3" s="238" t="str">
        <f>Instructions!$C$15</f>
        <v>Project A</v>
      </c>
      <c r="I3" s="238" t="str">
        <f>Instructions!$C$15</f>
        <v>Project A</v>
      </c>
      <c r="J3" s="238" t="str">
        <f>Instructions!$C$15</f>
        <v>Project A</v>
      </c>
      <c r="K3" s="238" t="str">
        <f>Instructions!$C$15</f>
        <v>Project A</v>
      </c>
      <c r="L3" s="238" t="str">
        <f>Instructions!$C$15</f>
        <v>Project A</v>
      </c>
      <c r="M3" s="238" t="str">
        <f>Instructions!$C$15</f>
        <v>Project A</v>
      </c>
      <c r="N3" s="238" t="str">
        <f>Instructions!$C$15</f>
        <v>Project A</v>
      </c>
      <c r="O3" s="239" t="str">
        <f>Instructions!$C$15</f>
        <v>Project A</v>
      </c>
    </row>
    <row r="4" spans="1:15" s="240" customFormat="1" ht="15" thickBot="1" x14ac:dyDescent="0.35">
      <c r="A4" s="241" t="s">
        <v>15</v>
      </c>
      <c r="B4" s="242"/>
      <c r="C4" s="243" t="str">
        <f>Instructions!$C$17</f>
        <v>Apex Developers</v>
      </c>
      <c r="D4" s="243" t="str">
        <f>Instructions!$C$17</f>
        <v>Apex Developers</v>
      </c>
      <c r="E4" s="243" t="str">
        <f>Instructions!$C$17</f>
        <v>Apex Developers</v>
      </c>
      <c r="F4" s="243" t="str">
        <f>Instructions!$C$17</f>
        <v>Apex Developers</v>
      </c>
      <c r="G4" s="243" t="str">
        <f>Instructions!$C$17</f>
        <v>Apex Developers</v>
      </c>
      <c r="H4" s="243" t="str">
        <f>Instructions!$C$17</f>
        <v>Apex Developers</v>
      </c>
      <c r="I4" s="243" t="str">
        <f>Instructions!$C$17</f>
        <v>Apex Developers</v>
      </c>
      <c r="J4" s="243" t="str">
        <f>Instructions!$C$17</f>
        <v>Apex Developers</v>
      </c>
      <c r="K4" s="243" t="str">
        <f>Instructions!$C$17</f>
        <v>Apex Developers</v>
      </c>
      <c r="L4" s="243" t="str">
        <f>Instructions!$C$17</f>
        <v>Apex Developers</v>
      </c>
      <c r="M4" s="243" t="str">
        <f>Instructions!$C$17</f>
        <v>Apex Developers</v>
      </c>
      <c r="N4" s="243" t="str">
        <f>Instructions!$C$17</f>
        <v>Apex Developers</v>
      </c>
      <c r="O4" s="244" t="str">
        <f>Instructions!$C$17</f>
        <v>Apex Developers</v>
      </c>
    </row>
    <row r="5" spans="1:15" s="240" customFormat="1" ht="14.4" x14ac:dyDescent="0.3">
      <c r="A5" s="245"/>
      <c r="C5" s="246"/>
      <c r="D5" s="246"/>
      <c r="E5" s="246"/>
      <c r="F5" s="246"/>
      <c r="G5" s="246"/>
      <c r="H5" s="246"/>
      <c r="I5" s="246"/>
      <c r="J5" s="246"/>
      <c r="K5" s="246"/>
      <c r="L5" s="246"/>
      <c r="M5" s="246"/>
      <c r="N5" s="246"/>
      <c r="O5" s="246"/>
    </row>
    <row r="6" spans="1:15" ht="30" x14ac:dyDescent="0.5">
      <c r="A6" s="247" t="s">
        <v>183</v>
      </c>
      <c r="B6" s="247"/>
      <c r="C6" s="247"/>
      <c r="D6" s="247"/>
      <c r="E6" s="247"/>
      <c r="F6" s="247"/>
      <c r="G6" s="247"/>
      <c r="H6" s="247"/>
      <c r="I6" s="247"/>
      <c r="J6" s="247"/>
      <c r="K6" s="247"/>
      <c r="L6" s="247"/>
      <c r="M6" s="247"/>
      <c r="N6" s="247"/>
      <c r="O6" s="247"/>
    </row>
    <row r="9" spans="1:15" x14ac:dyDescent="0.25">
      <c r="A9" s="78" t="s">
        <v>184</v>
      </c>
      <c r="B9" s="248"/>
      <c r="C9" s="248"/>
      <c r="D9" s="248"/>
      <c r="E9" s="248"/>
      <c r="F9" s="248"/>
      <c r="G9" s="248"/>
      <c r="H9" s="248"/>
      <c r="I9" s="248"/>
      <c r="J9" s="248"/>
      <c r="K9" s="248"/>
    </row>
    <row r="10" spans="1:15" s="251" customFormat="1" ht="38.25" customHeight="1" x14ac:dyDescent="0.3">
      <c r="A10" s="249" t="s">
        <v>185</v>
      </c>
      <c r="B10" s="249" t="s">
        <v>186</v>
      </c>
      <c r="C10" s="249" t="s">
        <v>187</v>
      </c>
      <c r="D10" s="249" t="s">
        <v>188</v>
      </c>
      <c r="E10" s="250" t="s">
        <v>284</v>
      </c>
      <c r="F10" s="249" t="s">
        <v>189</v>
      </c>
      <c r="G10" s="249" t="s">
        <v>190</v>
      </c>
      <c r="H10" s="249" t="s">
        <v>191</v>
      </c>
      <c r="I10" s="249" t="s">
        <v>192</v>
      </c>
      <c r="J10" s="249" t="s">
        <v>193</v>
      </c>
      <c r="K10" s="249" t="s">
        <v>194</v>
      </c>
    </row>
    <row r="11" spans="1:15" x14ac:dyDescent="0.25">
      <c r="A11" s="311" t="s">
        <v>178</v>
      </c>
      <c r="B11" s="97"/>
      <c r="C11" s="97"/>
      <c r="D11" s="252">
        <f>B11*C11</f>
        <v>0</v>
      </c>
      <c r="E11" s="98">
        <v>0.3</v>
      </c>
      <c r="F11" s="99"/>
      <c r="G11" s="99"/>
      <c r="H11" s="253">
        <f>F11-G11</f>
        <v>0</v>
      </c>
      <c r="I11" s="254" t="str">
        <f>IFERROR(H11/C11,"")</f>
        <v/>
      </c>
      <c r="J11" s="253">
        <f>B11*H11</f>
        <v>0</v>
      </c>
      <c r="K11" s="253">
        <f t="shared" ref="K11:K32" si="0">J11*12</f>
        <v>0</v>
      </c>
    </row>
    <row r="12" spans="1:15" x14ac:dyDescent="0.25">
      <c r="A12" s="311" t="s">
        <v>178</v>
      </c>
      <c r="B12" s="97"/>
      <c r="C12" s="97"/>
      <c r="D12" s="252">
        <f t="shared" ref="D12:D32" si="1">B12*C12</f>
        <v>0</v>
      </c>
      <c r="E12" s="98">
        <v>0.5</v>
      </c>
      <c r="F12" s="99"/>
      <c r="G12" s="99"/>
      <c r="H12" s="253">
        <f>F12-G12</f>
        <v>0</v>
      </c>
      <c r="I12" s="254" t="str">
        <f>IFERROR(H12/C12,"")</f>
        <v/>
      </c>
      <c r="J12" s="253">
        <f>B12*H12</f>
        <v>0</v>
      </c>
      <c r="K12" s="253">
        <f t="shared" si="0"/>
        <v>0</v>
      </c>
    </row>
    <row r="13" spans="1:15" x14ac:dyDescent="0.25">
      <c r="A13" s="311" t="s">
        <v>178</v>
      </c>
      <c r="B13" s="97"/>
      <c r="C13" s="97"/>
      <c r="D13" s="252">
        <f t="shared" si="1"/>
        <v>0</v>
      </c>
      <c r="E13" s="98">
        <v>0.6</v>
      </c>
      <c r="F13" s="99"/>
      <c r="G13" s="99"/>
      <c r="H13" s="253">
        <f t="shared" ref="H13:H32" si="2">F13-G13</f>
        <v>0</v>
      </c>
      <c r="I13" s="254" t="str">
        <f t="shared" ref="I13:I32" si="3">IFERROR(H13/C13,"")</f>
        <v/>
      </c>
      <c r="J13" s="253">
        <f t="shared" ref="J13:J32" si="4">B13*H13</f>
        <v>0</v>
      </c>
      <c r="K13" s="253">
        <f t="shared" si="0"/>
        <v>0</v>
      </c>
    </row>
    <row r="14" spans="1:15" x14ac:dyDescent="0.25">
      <c r="A14" s="311" t="s">
        <v>179</v>
      </c>
      <c r="B14" s="97"/>
      <c r="C14" s="97"/>
      <c r="D14" s="252">
        <f t="shared" si="1"/>
        <v>0</v>
      </c>
      <c r="E14" s="98">
        <v>0.3</v>
      </c>
      <c r="F14" s="99"/>
      <c r="G14" s="99"/>
      <c r="H14" s="253">
        <f t="shared" si="2"/>
        <v>0</v>
      </c>
      <c r="I14" s="254" t="str">
        <f t="shared" si="3"/>
        <v/>
      </c>
      <c r="J14" s="253">
        <f t="shared" si="4"/>
        <v>0</v>
      </c>
      <c r="K14" s="253">
        <f t="shared" si="0"/>
        <v>0</v>
      </c>
    </row>
    <row r="15" spans="1:15" x14ac:dyDescent="0.25">
      <c r="A15" s="311" t="s">
        <v>179</v>
      </c>
      <c r="B15" s="97"/>
      <c r="C15" s="97"/>
      <c r="D15" s="252">
        <f t="shared" si="1"/>
        <v>0</v>
      </c>
      <c r="E15" s="98">
        <v>0.5</v>
      </c>
      <c r="F15" s="99"/>
      <c r="G15" s="99"/>
      <c r="H15" s="253">
        <f t="shared" si="2"/>
        <v>0</v>
      </c>
      <c r="I15" s="254" t="str">
        <f t="shared" si="3"/>
        <v/>
      </c>
      <c r="J15" s="253">
        <f t="shared" si="4"/>
        <v>0</v>
      </c>
      <c r="K15" s="253">
        <f t="shared" si="0"/>
        <v>0</v>
      </c>
    </row>
    <row r="16" spans="1:15" x14ac:dyDescent="0.25">
      <c r="A16" s="311" t="s">
        <v>179</v>
      </c>
      <c r="B16" s="97"/>
      <c r="C16" s="97"/>
      <c r="D16" s="252">
        <f t="shared" si="1"/>
        <v>0</v>
      </c>
      <c r="E16" s="98">
        <v>0.6</v>
      </c>
      <c r="F16" s="99"/>
      <c r="G16" s="99"/>
      <c r="H16" s="253">
        <f t="shared" si="2"/>
        <v>0</v>
      </c>
      <c r="I16" s="254" t="str">
        <f t="shared" si="3"/>
        <v/>
      </c>
      <c r="J16" s="253">
        <f t="shared" si="4"/>
        <v>0</v>
      </c>
      <c r="K16" s="253">
        <f t="shared" si="0"/>
        <v>0</v>
      </c>
    </row>
    <row r="17" spans="1:11" x14ac:dyDescent="0.25">
      <c r="A17" s="311" t="s">
        <v>180</v>
      </c>
      <c r="B17" s="97"/>
      <c r="C17" s="97"/>
      <c r="D17" s="252">
        <f t="shared" si="1"/>
        <v>0</v>
      </c>
      <c r="E17" s="98">
        <v>0.3</v>
      </c>
      <c r="F17" s="99"/>
      <c r="G17" s="99"/>
      <c r="H17" s="253">
        <f t="shared" si="2"/>
        <v>0</v>
      </c>
      <c r="I17" s="254" t="str">
        <f t="shared" si="3"/>
        <v/>
      </c>
      <c r="J17" s="253">
        <f t="shared" si="4"/>
        <v>0</v>
      </c>
      <c r="K17" s="253">
        <f t="shared" si="0"/>
        <v>0</v>
      </c>
    </row>
    <row r="18" spans="1:11" x14ac:dyDescent="0.25">
      <c r="A18" s="311" t="s">
        <v>180</v>
      </c>
      <c r="B18" s="97"/>
      <c r="C18" s="97"/>
      <c r="D18" s="252">
        <f t="shared" si="1"/>
        <v>0</v>
      </c>
      <c r="E18" s="98">
        <v>0.5</v>
      </c>
      <c r="F18" s="99"/>
      <c r="G18" s="99"/>
      <c r="H18" s="253">
        <f t="shared" si="2"/>
        <v>0</v>
      </c>
      <c r="I18" s="254" t="str">
        <f t="shared" si="3"/>
        <v/>
      </c>
      <c r="J18" s="253">
        <f t="shared" si="4"/>
        <v>0</v>
      </c>
      <c r="K18" s="253">
        <f t="shared" si="0"/>
        <v>0</v>
      </c>
    </row>
    <row r="19" spans="1:11" x14ac:dyDescent="0.25">
      <c r="A19" s="311" t="s">
        <v>180</v>
      </c>
      <c r="B19" s="97"/>
      <c r="C19" s="97"/>
      <c r="D19" s="252">
        <f t="shared" si="1"/>
        <v>0</v>
      </c>
      <c r="E19" s="98">
        <v>0.6</v>
      </c>
      <c r="F19" s="99"/>
      <c r="G19" s="99"/>
      <c r="H19" s="253">
        <f t="shared" si="2"/>
        <v>0</v>
      </c>
      <c r="I19" s="254" t="str">
        <f t="shared" si="3"/>
        <v/>
      </c>
      <c r="J19" s="253">
        <f t="shared" si="4"/>
        <v>0</v>
      </c>
      <c r="K19" s="253">
        <f t="shared" si="0"/>
        <v>0</v>
      </c>
    </row>
    <row r="20" spans="1:11" x14ac:dyDescent="0.25">
      <c r="A20" s="311" t="s">
        <v>181</v>
      </c>
      <c r="B20" s="97"/>
      <c r="C20" s="97"/>
      <c r="D20" s="252">
        <f t="shared" si="1"/>
        <v>0</v>
      </c>
      <c r="E20" s="98">
        <v>0.3</v>
      </c>
      <c r="F20" s="99"/>
      <c r="G20" s="99"/>
      <c r="H20" s="253">
        <f t="shared" si="2"/>
        <v>0</v>
      </c>
      <c r="I20" s="254" t="str">
        <f t="shared" si="3"/>
        <v/>
      </c>
      <c r="J20" s="253">
        <f t="shared" si="4"/>
        <v>0</v>
      </c>
      <c r="K20" s="253">
        <f t="shared" si="0"/>
        <v>0</v>
      </c>
    </row>
    <row r="21" spans="1:11" x14ac:dyDescent="0.25">
      <c r="A21" s="311" t="s">
        <v>181</v>
      </c>
      <c r="B21" s="97"/>
      <c r="C21" s="97"/>
      <c r="D21" s="252">
        <f t="shared" si="1"/>
        <v>0</v>
      </c>
      <c r="E21" s="98">
        <v>0.5</v>
      </c>
      <c r="F21" s="99"/>
      <c r="G21" s="99"/>
      <c r="H21" s="253">
        <f t="shared" si="2"/>
        <v>0</v>
      </c>
      <c r="I21" s="254" t="str">
        <f t="shared" si="3"/>
        <v/>
      </c>
      <c r="J21" s="253">
        <f t="shared" si="4"/>
        <v>0</v>
      </c>
      <c r="K21" s="253">
        <f t="shared" si="0"/>
        <v>0</v>
      </c>
    </row>
    <row r="22" spans="1:11" x14ac:dyDescent="0.25">
      <c r="A22" s="311" t="s">
        <v>181</v>
      </c>
      <c r="B22" s="97"/>
      <c r="C22" s="97"/>
      <c r="D22" s="252">
        <f t="shared" si="1"/>
        <v>0</v>
      </c>
      <c r="E22" s="98">
        <v>0.6</v>
      </c>
      <c r="F22" s="99"/>
      <c r="G22" s="99"/>
      <c r="H22" s="253">
        <f t="shared" si="2"/>
        <v>0</v>
      </c>
      <c r="I22" s="254" t="str">
        <f t="shared" si="3"/>
        <v/>
      </c>
      <c r="J22" s="253">
        <f t="shared" si="4"/>
        <v>0</v>
      </c>
      <c r="K22" s="253">
        <f t="shared" si="0"/>
        <v>0</v>
      </c>
    </row>
    <row r="23" spans="1:11" x14ac:dyDescent="0.25">
      <c r="A23" s="311" t="s">
        <v>182</v>
      </c>
      <c r="B23" s="97"/>
      <c r="C23" s="97"/>
      <c r="D23" s="252">
        <f t="shared" si="1"/>
        <v>0</v>
      </c>
      <c r="E23" s="98">
        <v>0.3</v>
      </c>
      <c r="F23" s="99"/>
      <c r="G23" s="99"/>
      <c r="H23" s="253">
        <f t="shared" si="2"/>
        <v>0</v>
      </c>
      <c r="I23" s="254" t="str">
        <f t="shared" si="3"/>
        <v/>
      </c>
      <c r="J23" s="253">
        <f t="shared" si="4"/>
        <v>0</v>
      </c>
      <c r="K23" s="253">
        <f t="shared" si="0"/>
        <v>0</v>
      </c>
    </row>
    <row r="24" spans="1:11" x14ac:dyDescent="0.25">
      <c r="A24" s="311" t="s">
        <v>182</v>
      </c>
      <c r="B24" s="97"/>
      <c r="C24" s="97"/>
      <c r="D24" s="252">
        <f t="shared" si="1"/>
        <v>0</v>
      </c>
      <c r="E24" s="98">
        <v>0.5</v>
      </c>
      <c r="F24" s="99"/>
      <c r="G24" s="99"/>
      <c r="H24" s="253">
        <f t="shared" si="2"/>
        <v>0</v>
      </c>
      <c r="I24" s="254" t="str">
        <f t="shared" si="3"/>
        <v/>
      </c>
      <c r="J24" s="253">
        <f t="shared" si="4"/>
        <v>0</v>
      </c>
      <c r="K24" s="253">
        <f t="shared" si="0"/>
        <v>0</v>
      </c>
    </row>
    <row r="25" spans="1:11" x14ac:dyDescent="0.25">
      <c r="A25" s="311" t="s">
        <v>182</v>
      </c>
      <c r="B25" s="97"/>
      <c r="C25" s="97"/>
      <c r="D25" s="252">
        <f t="shared" si="1"/>
        <v>0</v>
      </c>
      <c r="E25" s="98">
        <v>0.6</v>
      </c>
      <c r="F25" s="99"/>
      <c r="G25" s="99"/>
      <c r="H25" s="253">
        <f t="shared" si="2"/>
        <v>0</v>
      </c>
      <c r="I25" s="254" t="str">
        <f t="shared" si="3"/>
        <v/>
      </c>
      <c r="J25" s="253">
        <f t="shared" si="4"/>
        <v>0</v>
      </c>
      <c r="K25" s="253">
        <f t="shared" si="0"/>
        <v>0</v>
      </c>
    </row>
    <row r="26" spans="1:11" x14ac:dyDescent="0.25">
      <c r="A26" s="311" t="s">
        <v>134</v>
      </c>
      <c r="B26" s="97"/>
      <c r="C26" s="97"/>
      <c r="D26" s="252">
        <f t="shared" si="1"/>
        <v>0</v>
      </c>
      <c r="E26" s="98">
        <v>0.3</v>
      </c>
      <c r="F26" s="99"/>
      <c r="G26" s="99"/>
      <c r="H26" s="253">
        <f t="shared" si="2"/>
        <v>0</v>
      </c>
      <c r="I26" s="254" t="str">
        <f t="shared" si="3"/>
        <v/>
      </c>
      <c r="J26" s="253">
        <f t="shared" si="4"/>
        <v>0</v>
      </c>
      <c r="K26" s="253">
        <f t="shared" si="0"/>
        <v>0</v>
      </c>
    </row>
    <row r="27" spans="1:11" x14ac:dyDescent="0.25">
      <c r="A27" s="311" t="s">
        <v>134</v>
      </c>
      <c r="B27" s="97"/>
      <c r="C27" s="97"/>
      <c r="D27" s="252">
        <f t="shared" si="1"/>
        <v>0</v>
      </c>
      <c r="E27" s="98">
        <v>0.5</v>
      </c>
      <c r="F27" s="99"/>
      <c r="G27" s="99"/>
      <c r="H27" s="253">
        <f t="shared" si="2"/>
        <v>0</v>
      </c>
      <c r="I27" s="254" t="str">
        <f t="shared" si="3"/>
        <v/>
      </c>
      <c r="J27" s="253">
        <f t="shared" si="4"/>
        <v>0</v>
      </c>
      <c r="K27" s="253">
        <f t="shared" si="0"/>
        <v>0</v>
      </c>
    </row>
    <row r="28" spans="1:11" x14ac:dyDescent="0.25">
      <c r="A28" s="311" t="s">
        <v>134</v>
      </c>
      <c r="B28" s="97"/>
      <c r="C28" s="97"/>
      <c r="D28" s="252">
        <f t="shared" si="1"/>
        <v>0</v>
      </c>
      <c r="E28" s="98">
        <v>0.6</v>
      </c>
      <c r="F28" s="99"/>
      <c r="G28" s="99"/>
      <c r="H28" s="253">
        <f t="shared" si="2"/>
        <v>0</v>
      </c>
      <c r="I28" s="254" t="str">
        <f t="shared" si="3"/>
        <v/>
      </c>
      <c r="J28" s="253">
        <f t="shared" si="4"/>
        <v>0</v>
      </c>
      <c r="K28" s="253">
        <f t="shared" si="0"/>
        <v>0</v>
      </c>
    </row>
    <row r="29" spans="1:11" x14ac:dyDescent="0.25">
      <c r="A29" s="311" t="s">
        <v>178</v>
      </c>
      <c r="B29" s="97"/>
      <c r="C29" s="97"/>
      <c r="D29" s="252">
        <f t="shared" si="1"/>
        <v>0</v>
      </c>
      <c r="E29" s="98" t="s">
        <v>292</v>
      </c>
      <c r="F29" s="99"/>
      <c r="G29" s="99"/>
      <c r="H29" s="253">
        <f t="shared" si="2"/>
        <v>0</v>
      </c>
      <c r="I29" s="254" t="str">
        <f t="shared" si="3"/>
        <v/>
      </c>
      <c r="J29" s="253">
        <f t="shared" si="4"/>
        <v>0</v>
      </c>
      <c r="K29" s="253"/>
    </row>
    <row r="30" spans="1:11" x14ac:dyDescent="0.25">
      <c r="A30" s="311" t="s">
        <v>179</v>
      </c>
      <c r="B30" s="97"/>
      <c r="C30" s="97"/>
      <c r="D30" s="252">
        <f t="shared" si="1"/>
        <v>0</v>
      </c>
      <c r="E30" s="98" t="s">
        <v>292</v>
      </c>
      <c r="F30" s="99"/>
      <c r="G30" s="99"/>
      <c r="H30" s="253">
        <f t="shared" si="2"/>
        <v>0</v>
      </c>
      <c r="I30" s="254" t="str">
        <f t="shared" si="3"/>
        <v/>
      </c>
      <c r="J30" s="253">
        <f t="shared" si="4"/>
        <v>0</v>
      </c>
      <c r="K30" s="253">
        <f t="shared" si="0"/>
        <v>0</v>
      </c>
    </row>
    <row r="31" spans="1:11" x14ac:dyDescent="0.25">
      <c r="A31" s="311" t="s">
        <v>180</v>
      </c>
      <c r="B31" s="97"/>
      <c r="C31" s="97"/>
      <c r="D31" s="252">
        <f t="shared" si="1"/>
        <v>0</v>
      </c>
      <c r="E31" s="98" t="s">
        <v>292</v>
      </c>
      <c r="F31" s="99"/>
      <c r="G31" s="99"/>
      <c r="H31" s="253">
        <f t="shared" si="2"/>
        <v>0</v>
      </c>
      <c r="I31" s="254" t="str">
        <f t="shared" si="3"/>
        <v/>
      </c>
      <c r="J31" s="253">
        <f t="shared" si="4"/>
        <v>0</v>
      </c>
      <c r="K31" s="253">
        <f t="shared" si="0"/>
        <v>0</v>
      </c>
    </row>
    <row r="32" spans="1:11" x14ac:dyDescent="0.25">
      <c r="A32" s="311" t="s">
        <v>181</v>
      </c>
      <c r="B32" s="97"/>
      <c r="C32" s="97"/>
      <c r="D32" s="252">
        <f t="shared" si="1"/>
        <v>0</v>
      </c>
      <c r="E32" s="98" t="s">
        <v>292</v>
      </c>
      <c r="F32" s="99"/>
      <c r="G32" s="99"/>
      <c r="H32" s="253">
        <f t="shared" si="2"/>
        <v>0</v>
      </c>
      <c r="I32" s="254" t="str">
        <f t="shared" si="3"/>
        <v/>
      </c>
      <c r="J32" s="253">
        <f t="shared" si="4"/>
        <v>0</v>
      </c>
      <c r="K32" s="253">
        <f t="shared" si="0"/>
        <v>0</v>
      </c>
    </row>
    <row r="33" spans="1:29" s="259" customFormat="1" ht="16.2" customHeight="1" x14ac:dyDescent="0.3">
      <c r="A33" s="312" t="s">
        <v>137</v>
      </c>
      <c r="B33" s="255">
        <f>SUM(B11:B31)</f>
        <v>0</v>
      </c>
      <c r="C33" s="256"/>
      <c r="D33" s="255">
        <f>SUM(D11:D31)</f>
        <v>0</v>
      </c>
      <c r="E33" s="257"/>
      <c r="F33" s="256"/>
      <c r="G33" s="256"/>
      <c r="H33" s="257"/>
      <c r="I33" s="257"/>
      <c r="J33" s="258">
        <f>SUM(J11:J31)</f>
        <v>0</v>
      </c>
      <c r="K33" s="258">
        <f>SUM(K11:K31)</f>
        <v>0</v>
      </c>
    </row>
    <row r="34" spans="1:29" s="259" customFormat="1" ht="12.75" customHeight="1" x14ac:dyDescent="0.3">
      <c r="A34" s="260"/>
      <c r="E34" s="261"/>
      <c r="K34" s="262"/>
      <c r="L34" s="262"/>
    </row>
    <row r="35" spans="1:29" s="259" customFormat="1" ht="12.75" customHeight="1" x14ac:dyDescent="0.3">
      <c r="A35" s="260"/>
      <c r="E35" s="261"/>
      <c r="K35" s="262"/>
      <c r="L35" s="262"/>
    </row>
    <row r="36" spans="1:29" ht="12.75" customHeight="1" thickBot="1" x14ac:dyDescent="0.3">
      <c r="A36" s="78" t="s">
        <v>195</v>
      </c>
      <c r="B36" s="248"/>
      <c r="C36" s="248"/>
      <c r="D36" s="248"/>
      <c r="E36" s="248"/>
      <c r="F36" s="248"/>
      <c r="G36" s="248"/>
      <c r="H36" s="248"/>
      <c r="I36" s="248"/>
      <c r="J36" s="248"/>
      <c r="K36" s="248"/>
      <c r="L36" s="248"/>
      <c r="M36" s="248"/>
      <c r="N36" s="248"/>
      <c r="O36" s="248"/>
      <c r="P36" s="78" t="s">
        <v>195</v>
      </c>
      <c r="Q36" s="248"/>
      <c r="R36" s="248"/>
      <c r="S36" s="248"/>
      <c r="T36" s="248"/>
      <c r="U36" s="248"/>
      <c r="V36" s="248"/>
      <c r="W36" s="248"/>
      <c r="X36" s="248"/>
      <c r="Y36" s="248"/>
      <c r="Z36" s="248"/>
      <c r="AA36" s="248"/>
      <c r="AB36" s="248"/>
      <c r="AC36" s="248"/>
    </row>
    <row r="37" spans="1:29" ht="13.8" thickBot="1" x14ac:dyDescent="0.3">
      <c r="A37" s="263" t="s">
        <v>196</v>
      </c>
      <c r="B37" s="264"/>
      <c r="C37" s="264"/>
      <c r="D37" s="100">
        <v>0.03</v>
      </c>
      <c r="P37" s="263" t="s">
        <v>196</v>
      </c>
      <c r="Q37" s="264"/>
      <c r="R37" s="264"/>
      <c r="S37" s="265">
        <f>D37</f>
        <v>0.03</v>
      </c>
    </row>
    <row r="38" spans="1:29" ht="13.8" thickBot="1" x14ac:dyDescent="0.3">
      <c r="A38" s="263" t="s">
        <v>197</v>
      </c>
      <c r="B38" s="264"/>
      <c r="C38" s="264"/>
      <c r="D38" s="100">
        <v>0.03</v>
      </c>
      <c r="F38" s="266" t="s">
        <v>198</v>
      </c>
      <c r="P38" s="263" t="s">
        <v>197</v>
      </c>
      <c r="Q38" s="264"/>
      <c r="R38" s="264"/>
      <c r="S38" s="265">
        <f>D38</f>
        <v>0.03</v>
      </c>
    </row>
    <row r="40" spans="1:29" s="267" customFormat="1" x14ac:dyDescent="0.25">
      <c r="E40" s="268" t="s">
        <v>199</v>
      </c>
      <c r="F40" s="267" t="s">
        <v>200</v>
      </c>
      <c r="G40" s="267" t="s">
        <v>201</v>
      </c>
      <c r="H40" s="267" t="s">
        <v>202</v>
      </c>
      <c r="I40" s="267" t="s">
        <v>203</v>
      </c>
      <c r="J40" s="267" t="s">
        <v>204</v>
      </c>
      <c r="K40" s="267" t="s">
        <v>205</v>
      </c>
      <c r="L40" s="267" t="s">
        <v>206</v>
      </c>
      <c r="M40" s="267" t="s">
        <v>207</v>
      </c>
      <c r="N40" s="267" t="s">
        <v>208</v>
      </c>
      <c r="O40" s="267" t="s">
        <v>209</v>
      </c>
      <c r="T40" s="268" t="s">
        <v>210</v>
      </c>
      <c r="U40" s="267" t="s">
        <v>211</v>
      </c>
      <c r="V40" s="267" t="s">
        <v>212</v>
      </c>
      <c r="W40" s="267" t="s">
        <v>213</v>
      </c>
      <c r="X40" s="267" t="s">
        <v>214</v>
      </c>
      <c r="Y40" s="267" t="s">
        <v>215</v>
      </c>
      <c r="Z40" s="267" t="s">
        <v>216</v>
      </c>
      <c r="AA40" s="267" t="s">
        <v>217</v>
      </c>
      <c r="AB40" s="267" t="s">
        <v>218</v>
      </c>
      <c r="AC40" s="267" t="s">
        <v>219</v>
      </c>
    </row>
    <row r="41" spans="1:29" x14ac:dyDescent="0.25">
      <c r="A41" s="269" t="s">
        <v>220</v>
      </c>
      <c r="B41" s="270" t="s">
        <v>30</v>
      </c>
      <c r="C41" s="270"/>
      <c r="D41" s="271"/>
      <c r="E41" s="272"/>
      <c r="F41" s="273"/>
      <c r="G41" s="273"/>
      <c r="H41" s="273"/>
      <c r="I41" s="273"/>
      <c r="J41" s="273"/>
      <c r="K41" s="273"/>
      <c r="L41" s="273"/>
      <c r="M41" s="273"/>
      <c r="N41" s="273"/>
      <c r="O41" s="273"/>
      <c r="P41" s="269" t="s">
        <v>220</v>
      </c>
      <c r="Q41" s="270"/>
      <c r="R41" s="270"/>
      <c r="S41" s="271"/>
      <c r="T41" s="272"/>
      <c r="U41" s="273"/>
      <c r="V41" s="273"/>
      <c r="W41" s="273"/>
      <c r="X41" s="273"/>
      <c r="Y41" s="273"/>
      <c r="Z41" s="273"/>
      <c r="AA41" s="273"/>
      <c r="AB41" s="273"/>
      <c r="AC41" s="273"/>
    </row>
    <row r="42" spans="1:29" ht="13.8" thickBot="1" x14ac:dyDescent="0.3">
      <c r="A42" s="274" t="s">
        <v>221</v>
      </c>
      <c r="B42" s="114"/>
      <c r="C42" s="264"/>
      <c r="D42" s="275"/>
      <c r="E42" s="276">
        <f>K33</f>
        <v>0</v>
      </c>
      <c r="F42" s="277" t="str">
        <f>IFERROR(E42/$B$33,"")</f>
        <v/>
      </c>
      <c r="G42" s="277">
        <f>E42*(1+$D$37)</f>
        <v>0</v>
      </c>
      <c r="H42" s="277">
        <f>G42*(1+$D$37)</f>
        <v>0</v>
      </c>
      <c r="I42" s="277">
        <f t="shared" ref="I42:N44" si="5">H42*(1+$D$37)</f>
        <v>0</v>
      </c>
      <c r="J42" s="277">
        <f t="shared" si="5"/>
        <v>0</v>
      </c>
      <c r="K42" s="277">
        <f t="shared" si="5"/>
        <v>0</v>
      </c>
      <c r="L42" s="277">
        <f>K42*(1+$D$37)</f>
        <v>0</v>
      </c>
      <c r="M42" s="277">
        <f t="shared" si="5"/>
        <v>0</v>
      </c>
      <c r="N42" s="277">
        <f t="shared" si="5"/>
        <v>0</v>
      </c>
      <c r="O42" s="277">
        <f>N42*(1+$D$37)</f>
        <v>0</v>
      </c>
      <c r="P42" s="274" t="s">
        <v>221</v>
      </c>
      <c r="Q42" s="264"/>
      <c r="R42" s="264"/>
      <c r="S42" s="275"/>
      <c r="T42" s="277">
        <f>O42*(1+$D$37)</f>
        <v>0</v>
      </c>
      <c r="U42" s="277">
        <f t="shared" ref="U42:AC44" si="6">T42*(1+$D$37)</f>
        <v>0</v>
      </c>
      <c r="V42" s="277">
        <f t="shared" si="6"/>
        <v>0</v>
      </c>
      <c r="W42" s="277">
        <f t="shared" si="6"/>
        <v>0</v>
      </c>
      <c r="X42" s="277">
        <f t="shared" si="6"/>
        <v>0</v>
      </c>
      <c r="Y42" s="277">
        <f t="shared" si="6"/>
        <v>0</v>
      </c>
      <c r="Z42" s="277">
        <f t="shared" si="6"/>
        <v>0</v>
      </c>
      <c r="AA42" s="277">
        <f t="shared" si="6"/>
        <v>0</v>
      </c>
      <c r="AB42" s="277">
        <f t="shared" si="6"/>
        <v>0</v>
      </c>
      <c r="AC42" s="277">
        <f t="shared" si="6"/>
        <v>0</v>
      </c>
    </row>
    <row r="43" spans="1:29" ht="13.8" thickBot="1" x14ac:dyDescent="0.3">
      <c r="A43" s="82" t="s">
        <v>222</v>
      </c>
      <c r="B43" s="114"/>
      <c r="C43" s="264"/>
      <c r="D43" s="100">
        <v>0.05</v>
      </c>
      <c r="E43" s="276">
        <f>-E42*D43</f>
        <v>0</v>
      </c>
      <c r="F43" s="277" t="str">
        <f>IFERROR(E43/$B$33,"")</f>
        <v/>
      </c>
      <c r="G43" s="277">
        <f>E43*(1+$D$37)</f>
        <v>0</v>
      </c>
      <c r="H43" s="277">
        <f>G43*(1+$D$37)</f>
        <v>0</v>
      </c>
      <c r="I43" s="277">
        <f t="shared" si="5"/>
        <v>0</v>
      </c>
      <c r="J43" s="277">
        <f t="shared" si="5"/>
        <v>0</v>
      </c>
      <c r="K43" s="277">
        <f t="shared" si="5"/>
        <v>0</v>
      </c>
      <c r="L43" s="277">
        <f t="shared" si="5"/>
        <v>0</v>
      </c>
      <c r="M43" s="277">
        <f t="shared" si="5"/>
        <v>0</v>
      </c>
      <c r="N43" s="277">
        <f t="shared" si="5"/>
        <v>0</v>
      </c>
      <c r="O43" s="277">
        <f>N43*(1+$D$37)</f>
        <v>0</v>
      </c>
      <c r="P43" s="82" t="s">
        <v>222</v>
      </c>
      <c r="Q43" s="264"/>
      <c r="R43" s="264"/>
      <c r="S43" s="265">
        <f>D43</f>
        <v>0.05</v>
      </c>
      <c r="T43" s="277">
        <f>O43*(1+$D$37)</f>
        <v>0</v>
      </c>
      <c r="U43" s="277">
        <f t="shared" si="6"/>
        <v>0</v>
      </c>
      <c r="V43" s="277">
        <f t="shared" si="6"/>
        <v>0</v>
      </c>
      <c r="W43" s="277">
        <f t="shared" si="6"/>
        <v>0</v>
      </c>
      <c r="X43" s="277">
        <f t="shared" si="6"/>
        <v>0</v>
      </c>
      <c r="Y43" s="277">
        <f t="shared" si="6"/>
        <v>0</v>
      </c>
      <c r="Z43" s="277">
        <f t="shared" si="6"/>
        <v>0</v>
      </c>
      <c r="AA43" s="277">
        <f t="shared" si="6"/>
        <v>0</v>
      </c>
      <c r="AB43" s="277">
        <f t="shared" si="6"/>
        <v>0</v>
      </c>
      <c r="AC43" s="277">
        <f t="shared" si="6"/>
        <v>0</v>
      </c>
    </row>
    <row r="44" spans="1:29" x14ac:dyDescent="0.25">
      <c r="A44" s="274" t="s">
        <v>223</v>
      </c>
      <c r="B44" s="114"/>
      <c r="C44" s="264"/>
      <c r="D44" s="278"/>
      <c r="E44" s="101">
        <v>0</v>
      </c>
      <c r="F44" s="277" t="str">
        <f>IFERROR(E44/$B$33,"")</f>
        <v/>
      </c>
      <c r="G44" s="277">
        <f>E44*(1+$D$37)</f>
        <v>0</v>
      </c>
      <c r="H44" s="277">
        <f>G44*(1+$D$37)</f>
        <v>0</v>
      </c>
      <c r="I44" s="277">
        <f t="shared" si="5"/>
        <v>0</v>
      </c>
      <c r="J44" s="277">
        <f t="shared" si="5"/>
        <v>0</v>
      </c>
      <c r="K44" s="277">
        <f t="shared" si="5"/>
        <v>0</v>
      </c>
      <c r="L44" s="277">
        <f t="shared" si="5"/>
        <v>0</v>
      </c>
      <c r="M44" s="277">
        <f t="shared" si="5"/>
        <v>0</v>
      </c>
      <c r="N44" s="277">
        <f t="shared" si="5"/>
        <v>0</v>
      </c>
      <c r="O44" s="277">
        <f>N44*(1+$D$37)</f>
        <v>0</v>
      </c>
      <c r="P44" s="274" t="s">
        <v>223</v>
      </c>
      <c r="Q44" s="264"/>
      <c r="R44" s="264"/>
      <c r="S44" s="278"/>
      <c r="T44" s="277">
        <f>O44*(1+$D$37)</f>
        <v>0</v>
      </c>
      <c r="U44" s="277">
        <f t="shared" si="6"/>
        <v>0</v>
      </c>
      <c r="V44" s="277">
        <f t="shared" si="6"/>
        <v>0</v>
      </c>
      <c r="W44" s="277">
        <f t="shared" si="6"/>
        <v>0</v>
      </c>
      <c r="X44" s="277">
        <f t="shared" si="6"/>
        <v>0</v>
      </c>
      <c r="Y44" s="277">
        <f t="shared" si="6"/>
        <v>0</v>
      </c>
      <c r="Z44" s="277">
        <f t="shared" si="6"/>
        <v>0</v>
      </c>
      <c r="AA44" s="277">
        <f t="shared" si="6"/>
        <v>0</v>
      </c>
      <c r="AB44" s="277">
        <f t="shared" si="6"/>
        <v>0</v>
      </c>
      <c r="AC44" s="277">
        <f t="shared" si="6"/>
        <v>0</v>
      </c>
    </row>
    <row r="45" spans="1:29" x14ac:dyDescent="0.25">
      <c r="A45" s="279" t="s">
        <v>224</v>
      </c>
      <c r="B45" s="114"/>
      <c r="C45" s="264"/>
      <c r="D45" s="280"/>
      <c r="E45" s="101">
        <v>0</v>
      </c>
      <c r="F45" s="277" t="str">
        <f>IFERROR(E45/$B$33,"")</f>
        <v/>
      </c>
      <c r="G45" s="281"/>
      <c r="H45" s="281"/>
      <c r="I45" s="281"/>
      <c r="J45" s="281"/>
      <c r="K45" s="281"/>
      <c r="L45" s="281"/>
      <c r="M45" s="281"/>
      <c r="N45" s="281"/>
      <c r="O45" s="281"/>
      <c r="P45" s="282" t="s">
        <v>225</v>
      </c>
      <c r="Q45" s="264"/>
      <c r="R45" s="264"/>
      <c r="S45" s="280"/>
      <c r="T45" s="281"/>
      <c r="U45" s="281"/>
      <c r="V45" s="281"/>
      <c r="W45" s="281"/>
      <c r="X45" s="281"/>
      <c r="Y45" s="281"/>
      <c r="Z45" s="281"/>
      <c r="AA45" s="281"/>
      <c r="AB45" s="281"/>
      <c r="AC45" s="281"/>
    </row>
    <row r="46" spans="1:29" x14ac:dyDescent="0.25">
      <c r="A46" s="283" t="s">
        <v>226</v>
      </c>
      <c r="B46" s="114"/>
      <c r="C46" s="264"/>
      <c r="D46" s="280"/>
      <c r="E46" s="284">
        <f>SUM(E42:E45)</f>
        <v>0</v>
      </c>
      <c r="F46" s="284">
        <f>SUM(F42:F45)</f>
        <v>0</v>
      </c>
      <c r="G46" s="284">
        <f>SUM(G42:G45)</f>
        <v>0</v>
      </c>
      <c r="H46" s="284">
        <f t="shared" ref="H46:AC46" si="7">SUM(H42:H45)</f>
        <v>0</v>
      </c>
      <c r="I46" s="284">
        <f t="shared" si="7"/>
        <v>0</v>
      </c>
      <c r="J46" s="284">
        <f t="shared" si="7"/>
        <v>0</v>
      </c>
      <c r="K46" s="284">
        <f t="shared" si="7"/>
        <v>0</v>
      </c>
      <c r="L46" s="284">
        <f t="shared" si="7"/>
        <v>0</v>
      </c>
      <c r="M46" s="284">
        <f t="shared" si="7"/>
        <v>0</v>
      </c>
      <c r="N46" s="284">
        <f t="shared" si="7"/>
        <v>0</v>
      </c>
      <c r="O46" s="284">
        <f t="shared" si="7"/>
        <v>0</v>
      </c>
      <c r="P46" s="283" t="s">
        <v>226</v>
      </c>
      <c r="Q46" s="264"/>
      <c r="R46" s="264"/>
      <c r="S46" s="280"/>
      <c r="T46" s="284">
        <f t="shared" si="7"/>
        <v>0</v>
      </c>
      <c r="U46" s="284">
        <f t="shared" si="7"/>
        <v>0</v>
      </c>
      <c r="V46" s="284">
        <f t="shared" si="7"/>
        <v>0</v>
      </c>
      <c r="W46" s="284">
        <f t="shared" si="7"/>
        <v>0</v>
      </c>
      <c r="X46" s="284">
        <f t="shared" si="7"/>
        <v>0</v>
      </c>
      <c r="Y46" s="284">
        <f t="shared" si="7"/>
        <v>0</v>
      </c>
      <c r="Z46" s="284">
        <f t="shared" si="7"/>
        <v>0</v>
      </c>
      <c r="AA46" s="284">
        <f t="shared" si="7"/>
        <v>0</v>
      </c>
      <c r="AB46" s="284">
        <f t="shared" si="7"/>
        <v>0</v>
      </c>
      <c r="AC46" s="284">
        <f t="shared" si="7"/>
        <v>0</v>
      </c>
    </row>
    <row r="47" spans="1:29" x14ac:dyDescent="0.25">
      <c r="E47" s="272"/>
      <c r="F47" s="273"/>
      <c r="G47" s="273"/>
      <c r="H47" s="273"/>
      <c r="I47" s="273"/>
      <c r="J47" s="273"/>
      <c r="K47" s="273"/>
      <c r="L47" s="273"/>
      <c r="M47" s="273"/>
      <c r="N47" s="273"/>
      <c r="O47" s="273"/>
      <c r="T47" s="272"/>
      <c r="U47" s="273"/>
      <c r="V47" s="273"/>
      <c r="W47" s="273"/>
      <c r="X47" s="273"/>
      <c r="Y47" s="273"/>
      <c r="Z47" s="273"/>
      <c r="AA47" s="273"/>
      <c r="AB47" s="273"/>
      <c r="AC47" s="273"/>
    </row>
    <row r="48" spans="1:29" x14ac:dyDescent="0.25">
      <c r="A48" s="269" t="s">
        <v>227</v>
      </c>
      <c r="B48" s="270" t="s">
        <v>30</v>
      </c>
      <c r="C48" s="270"/>
      <c r="D48" s="271"/>
      <c r="E48" s="272"/>
      <c r="F48" s="273"/>
      <c r="G48" s="273"/>
      <c r="H48" s="273"/>
      <c r="I48" s="273"/>
      <c r="J48" s="273"/>
      <c r="K48" s="273"/>
      <c r="L48" s="273"/>
      <c r="M48" s="273"/>
      <c r="N48" s="273"/>
      <c r="O48" s="273"/>
      <c r="P48" s="269" t="s">
        <v>227</v>
      </c>
      <c r="Q48" s="270"/>
      <c r="R48" s="270"/>
      <c r="S48" s="271"/>
      <c r="T48" s="272"/>
      <c r="U48" s="273"/>
      <c r="V48" s="273"/>
      <c r="W48" s="273"/>
      <c r="X48" s="273"/>
      <c r="Y48" s="273"/>
      <c r="Z48" s="273"/>
      <c r="AA48" s="273"/>
      <c r="AB48" s="273"/>
      <c r="AC48" s="273"/>
    </row>
    <row r="49" spans="1:29" x14ac:dyDescent="0.25">
      <c r="A49" s="285" t="s">
        <v>228</v>
      </c>
      <c r="B49" s="114"/>
      <c r="C49" s="264"/>
      <c r="D49" s="280"/>
      <c r="E49" s="101">
        <v>0</v>
      </c>
      <c r="F49" s="277" t="str">
        <f t="shared" ref="F49:F54" si="8">IFERROR(E49/$B$33,"")</f>
        <v/>
      </c>
      <c r="G49" s="277">
        <f t="shared" ref="G49:G54" si="9">E49*(1+$D$38)</f>
        <v>0</v>
      </c>
      <c r="H49" s="277">
        <f t="shared" ref="H49:O54" si="10">G49*(1+$D$38)</f>
        <v>0</v>
      </c>
      <c r="I49" s="277">
        <f t="shared" si="10"/>
        <v>0</v>
      </c>
      <c r="J49" s="277">
        <f t="shared" si="10"/>
        <v>0</v>
      </c>
      <c r="K49" s="277">
        <f t="shared" si="10"/>
        <v>0</v>
      </c>
      <c r="L49" s="277">
        <f t="shared" si="10"/>
        <v>0</v>
      </c>
      <c r="M49" s="277">
        <f t="shared" si="10"/>
        <v>0</v>
      </c>
      <c r="N49" s="277">
        <f t="shared" si="10"/>
        <v>0</v>
      </c>
      <c r="O49" s="277">
        <f t="shared" si="10"/>
        <v>0</v>
      </c>
      <c r="P49" s="274" t="str">
        <f>A49</f>
        <v>Advertising &amp; Renting</v>
      </c>
      <c r="Q49" s="264"/>
      <c r="R49" s="264"/>
      <c r="S49" s="280"/>
      <c r="T49" s="277">
        <f t="shared" ref="T49:T54" si="11">O49*(1+$D$38)</f>
        <v>0</v>
      </c>
      <c r="U49" s="277">
        <f t="shared" ref="U49:AC54" si="12">T49*(1+$D$38)</f>
        <v>0</v>
      </c>
      <c r="V49" s="277">
        <f t="shared" si="12"/>
        <v>0</v>
      </c>
      <c r="W49" s="277">
        <f t="shared" si="12"/>
        <v>0</v>
      </c>
      <c r="X49" s="277">
        <f t="shared" si="12"/>
        <v>0</v>
      </c>
      <c r="Y49" s="277">
        <f t="shared" si="12"/>
        <v>0</v>
      </c>
      <c r="Z49" s="277">
        <f t="shared" si="12"/>
        <v>0</v>
      </c>
      <c r="AA49" s="277">
        <f t="shared" si="12"/>
        <v>0</v>
      </c>
      <c r="AB49" s="277">
        <f t="shared" si="12"/>
        <v>0</v>
      </c>
      <c r="AC49" s="277">
        <f t="shared" si="12"/>
        <v>0</v>
      </c>
    </row>
    <row r="50" spans="1:29" ht="13.8" thickBot="1" x14ac:dyDescent="0.3">
      <c r="A50" s="285" t="s">
        <v>229</v>
      </c>
      <c r="B50" s="114"/>
      <c r="C50" s="264"/>
      <c r="D50" s="275"/>
      <c r="E50" s="101">
        <v>0</v>
      </c>
      <c r="F50" s="277" t="str">
        <f t="shared" si="8"/>
        <v/>
      </c>
      <c r="G50" s="277">
        <f t="shared" si="9"/>
        <v>0</v>
      </c>
      <c r="H50" s="277">
        <f t="shared" si="10"/>
        <v>0</v>
      </c>
      <c r="I50" s="277">
        <f t="shared" si="10"/>
        <v>0</v>
      </c>
      <c r="J50" s="277">
        <f t="shared" si="10"/>
        <v>0</v>
      </c>
      <c r="K50" s="277">
        <f t="shared" si="10"/>
        <v>0</v>
      </c>
      <c r="L50" s="277">
        <f t="shared" si="10"/>
        <v>0</v>
      </c>
      <c r="M50" s="277">
        <f t="shared" si="10"/>
        <v>0</v>
      </c>
      <c r="N50" s="277">
        <f t="shared" si="10"/>
        <v>0</v>
      </c>
      <c r="O50" s="277">
        <f t="shared" si="10"/>
        <v>0</v>
      </c>
      <c r="P50" s="274" t="str">
        <f t="shared" ref="P50:P55" si="13">A50</f>
        <v>Office &amp; Telephone</v>
      </c>
      <c r="Q50" s="264"/>
      <c r="R50" s="264"/>
      <c r="S50" s="275"/>
      <c r="T50" s="277">
        <f t="shared" si="11"/>
        <v>0</v>
      </c>
      <c r="U50" s="277">
        <f t="shared" si="12"/>
        <v>0</v>
      </c>
      <c r="V50" s="277">
        <f t="shared" si="12"/>
        <v>0</v>
      </c>
      <c r="W50" s="277">
        <f t="shared" si="12"/>
        <v>0</v>
      </c>
      <c r="X50" s="277">
        <f t="shared" si="12"/>
        <v>0</v>
      </c>
      <c r="Y50" s="277">
        <f t="shared" si="12"/>
        <v>0</v>
      </c>
      <c r="Z50" s="277">
        <f t="shared" si="12"/>
        <v>0</v>
      </c>
      <c r="AA50" s="277">
        <f t="shared" si="12"/>
        <v>0</v>
      </c>
      <c r="AB50" s="277">
        <f t="shared" si="12"/>
        <v>0</v>
      </c>
      <c r="AC50" s="277">
        <f t="shared" si="12"/>
        <v>0</v>
      </c>
    </row>
    <row r="51" spans="1:29" ht="13.8" thickBot="1" x14ac:dyDescent="0.3">
      <c r="A51" s="279" t="s">
        <v>230</v>
      </c>
      <c r="B51" s="114"/>
      <c r="C51" s="264"/>
      <c r="D51" s="265">
        <f>IF(E51=0,0,E51/E46)</f>
        <v>0</v>
      </c>
      <c r="E51" s="101">
        <v>0</v>
      </c>
      <c r="F51" s="277" t="str">
        <f t="shared" si="8"/>
        <v/>
      </c>
      <c r="G51" s="277">
        <f t="shared" si="9"/>
        <v>0</v>
      </c>
      <c r="H51" s="277">
        <f t="shared" si="10"/>
        <v>0</v>
      </c>
      <c r="I51" s="277">
        <f t="shared" si="10"/>
        <v>0</v>
      </c>
      <c r="J51" s="277">
        <f t="shared" si="10"/>
        <v>0</v>
      </c>
      <c r="K51" s="277">
        <f t="shared" si="10"/>
        <v>0</v>
      </c>
      <c r="L51" s="277">
        <f t="shared" si="10"/>
        <v>0</v>
      </c>
      <c r="M51" s="277">
        <f t="shared" si="10"/>
        <v>0</v>
      </c>
      <c r="N51" s="277">
        <f t="shared" si="10"/>
        <v>0</v>
      </c>
      <c r="O51" s="277">
        <f t="shared" si="10"/>
        <v>0</v>
      </c>
      <c r="P51" s="274" t="str">
        <f t="shared" si="13"/>
        <v>Management Fee</v>
      </c>
      <c r="Q51" s="264"/>
      <c r="R51" s="264"/>
      <c r="S51" s="265">
        <f>D51</f>
        <v>0</v>
      </c>
      <c r="T51" s="277">
        <f t="shared" si="11"/>
        <v>0</v>
      </c>
      <c r="U51" s="277">
        <f t="shared" si="12"/>
        <v>0</v>
      </c>
      <c r="V51" s="277">
        <f t="shared" si="12"/>
        <v>0</v>
      </c>
      <c r="W51" s="277">
        <f t="shared" si="12"/>
        <v>0</v>
      </c>
      <c r="X51" s="277">
        <f t="shared" si="12"/>
        <v>0</v>
      </c>
      <c r="Y51" s="277">
        <f t="shared" si="12"/>
        <v>0</v>
      </c>
      <c r="Z51" s="277">
        <f t="shared" si="12"/>
        <v>0</v>
      </c>
      <c r="AA51" s="277">
        <f t="shared" si="12"/>
        <v>0</v>
      </c>
      <c r="AB51" s="277">
        <f t="shared" si="12"/>
        <v>0</v>
      </c>
      <c r="AC51" s="277">
        <f t="shared" si="12"/>
        <v>0</v>
      </c>
    </row>
    <row r="52" spans="1:29" x14ac:dyDescent="0.25">
      <c r="A52" s="279" t="s">
        <v>60</v>
      </c>
      <c r="B52" s="114"/>
      <c r="C52" s="264"/>
      <c r="D52" s="278"/>
      <c r="E52" s="101">
        <v>0</v>
      </c>
      <c r="F52" s="277" t="str">
        <f t="shared" si="8"/>
        <v/>
      </c>
      <c r="G52" s="277">
        <f t="shared" si="9"/>
        <v>0</v>
      </c>
      <c r="H52" s="277">
        <f t="shared" si="10"/>
        <v>0</v>
      </c>
      <c r="I52" s="277">
        <f t="shared" si="10"/>
        <v>0</v>
      </c>
      <c r="J52" s="277">
        <f t="shared" si="10"/>
        <v>0</v>
      </c>
      <c r="K52" s="277">
        <f t="shared" si="10"/>
        <v>0</v>
      </c>
      <c r="L52" s="277">
        <f t="shared" si="10"/>
        <v>0</v>
      </c>
      <c r="M52" s="277">
        <f t="shared" si="10"/>
        <v>0</v>
      </c>
      <c r="N52" s="277">
        <f t="shared" si="10"/>
        <v>0</v>
      </c>
      <c r="O52" s="277">
        <f t="shared" si="10"/>
        <v>0</v>
      </c>
      <c r="P52" s="274" t="str">
        <f t="shared" si="13"/>
        <v>Legal</v>
      </c>
      <c r="Q52" s="264"/>
      <c r="R52" s="264"/>
      <c r="S52" s="278"/>
      <c r="T52" s="277">
        <f t="shared" si="11"/>
        <v>0</v>
      </c>
      <c r="U52" s="277">
        <f t="shared" si="12"/>
        <v>0</v>
      </c>
      <c r="V52" s="277">
        <f t="shared" si="12"/>
        <v>0</v>
      </c>
      <c r="W52" s="277">
        <f t="shared" si="12"/>
        <v>0</v>
      </c>
      <c r="X52" s="277">
        <f t="shared" si="12"/>
        <v>0</v>
      </c>
      <c r="Y52" s="277">
        <f t="shared" si="12"/>
        <v>0</v>
      </c>
      <c r="Z52" s="277">
        <f t="shared" si="12"/>
        <v>0</v>
      </c>
      <c r="AA52" s="277">
        <f t="shared" si="12"/>
        <v>0</v>
      </c>
      <c r="AB52" s="277">
        <f t="shared" si="12"/>
        <v>0</v>
      </c>
      <c r="AC52" s="277">
        <f t="shared" si="12"/>
        <v>0</v>
      </c>
    </row>
    <row r="53" spans="1:29" x14ac:dyDescent="0.25">
      <c r="A53" s="274" t="s">
        <v>231</v>
      </c>
      <c r="B53" s="114"/>
      <c r="C53" s="264"/>
      <c r="D53" s="280"/>
      <c r="E53" s="101">
        <v>0</v>
      </c>
      <c r="F53" s="277" t="str">
        <f t="shared" si="8"/>
        <v/>
      </c>
      <c r="G53" s="277">
        <f t="shared" si="9"/>
        <v>0</v>
      </c>
      <c r="H53" s="277">
        <f t="shared" si="10"/>
        <v>0</v>
      </c>
      <c r="I53" s="277">
        <f t="shared" si="10"/>
        <v>0</v>
      </c>
      <c r="J53" s="277">
        <f t="shared" si="10"/>
        <v>0</v>
      </c>
      <c r="K53" s="277">
        <f t="shared" si="10"/>
        <v>0</v>
      </c>
      <c r="L53" s="277">
        <f>K53*(1+$D$38)</f>
        <v>0</v>
      </c>
      <c r="M53" s="277">
        <f t="shared" si="10"/>
        <v>0</v>
      </c>
      <c r="N53" s="277">
        <f t="shared" si="10"/>
        <v>0</v>
      </c>
      <c r="O53" s="277">
        <f t="shared" si="10"/>
        <v>0</v>
      </c>
      <c r="P53" s="274" t="str">
        <f t="shared" si="13"/>
        <v>Audit &amp; Accounting</v>
      </c>
      <c r="Q53" s="264"/>
      <c r="R53" s="264"/>
      <c r="S53" s="280"/>
      <c r="T53" s="277">
        <f t="shared" si="11"/>
        <v>0</v>
      </c>
      <c r="U53" s="277">
        <f t="shared" si="12"/>
        <v>0</v>
      </c>
      <c r="V53" s="277">
        <f t="shared" si="12"/>
        <v>0</v>
      </c>
      <c r="W53" s="277">
        <f t="shared" si="12"/>
        <v>0</v>
      </c>
      <c r="X53" s="277">
        <f t="shared" si="12"/>
        <v>0</v>
      </c>
      <c r="Y53" s="277">
        <f t="shared" si="12"/>
        <v>0</v>
      </c>
      <c r="Z53" s="277">
        <f t="shared" si="12"/>
        <v>0</v>
      </c>
      <c r="AA53" s="277">
        <f t="shared" si="12"/>
        <v>0</v>
      </c>
      <c r="AB53" s="277">
        <f t="shared" si="12"/>
        <v>0</v>
      </c>
      <c r="AC53" s="277">
        <f t="shared" si="12"/>
        <v>0</v>
      </c>
    </row>
    <row r="54" spans="1:29" x14ac:dyDescent="0.25">
      <c r="A54" s="274" t="s">
        <v>232</v>
      </c>
      <c r="B54" s="114"/>
      <c r="C54" s="264"/>
      <c r="D54" s="280"/>
      <c r="E54" s="101">
        <v>0</v>
      </c>
      <c r="F54" s="277" t="str">
        <f t="shared" si="8"/>
        <v/>
      </c>
      <c r="G54" s="277">
        <f t="shared" si="9"/>
        <v>0</v>
      </c>
      <c r="H54" s="277">
        <f t="shared" si="10"/>
        <v>0</v>
      </c>
      <c r="I54" s="277">
        <f t="shared" si="10"/>
        <v>0</v>
      </c>
      <c r="J54" s="277">
        <f t="shared" si="10"/>
        <v>0</v>
      </c>
      <c r="K54" s="277">
        <f t="shared" si="10"/>
        <v>0</v>
      </c>
      <c r="L54" s="277">
        <f t="shared" si="10"/>
        <v>0</v>
      </c>
      <c r="M54" s="277">
        <f t="shared" si="10"/>
        <v>0</v>
      </c>
      <c r="N54" s="277">
        <f t="shared" si="10"/>
        <v>0</v>
      </c>
      <c r="O54" s="277">
        <f t="shared" si="10"/>
        <v>0</v>
      </c>
      <c r="P54" s="274" t="str">
        <f t="shared" si="13"/>
        <v>Admin Other</v>
      </c>
      <c r="Q54" s="264"/>
      <c r="R54" s="264"/>
      <c r="S54" s="280"/>
      <c r="T54" s="277">
        <f t="shared" si="11"/>
        <v>0</v>
      </c>
      <c r="U54" s="277">
        <f t="shared" si="12"/>
        <v>0</v>
      </c>
      <c r="V54" s="277">
        <f t="shared" si="12"/>
        <v>0</v>
      </c>
      <c r="W54" s="277">
        <f t="shared" si="12"/>
        <v>0</v>
      </c>
      <c r="X54" s="277">
        <f t="shared" si="12"/>
        <v>0</v>
      </c>
      <c r="Y54" s="277">
        <f t="shared" si="12"/>
        <v>0</v>
      </c>
      <c r="Z54" s="277">
        <f t="shared" si="12"/>
        <v>0</v>
      </c>
      <c r="AA54" s="277">
        <f t="shared" si="12"/>
        <v>0</v>
      </c>
      <c r="AB54" s="277">
        <f t="shared" si="12"/>
        <v>0</v>
      </c>
      <c r="AC54" s="277">
        <f t="shared" si="12"/>
        <v>0</v>
      </c>
    </row>
    <row r="55" spans="1:29" x14ac:dyDescent="0.25">
      <c r="A55" s="263" t="s">
        <v>233</v>
      </c>
      <c r="B55" s="114"/>
      <c r="C55" s="264"/>
      <c r="D55" s="280"/>
      <c r="E55" s="277">
        <f t="shared" ref="E55:O55" si="14">SUM(E49:E54)</f>
        <v>0</v>
      </c>
      <c r="F55" s="277">
        <f t="shared" si="14"/>
        <v>0</v>
      </c>
      <c r="G55" s="277">
        <f t="shared" si="14"/>
        <v>0</v>
      </c>
      <c r="H55" s="277">
        <f t="shared" si="14"/>
        <v>0</v>
      </c>
      <c r="I55" s="277">
        <f t="shared" si="14"/>
        <v>0</v>
      </c>
      <c r="J55" s="277">
        <f t="shared" si="14"/>
        <v>0</v>
      </c>
      <c r="K55" s="277">
        <f t="shared" si="14"/>
        <v>0</v>
      </c>
      <c r="L55" s="277">
        <f t="shared" si="14"/>
        <v>0</v>
      </c>
      <c r="M55" s="277">
        <f t="shared" si="14"/>
        <v>0</v>
      </c>
      <c r="N55" s="277">
        <f t="shared" si="14"/>
        <v>0</v>
      </c>
      <c r="O55" s="277">
        <f t="shared" si="14"/>
        <v>0</v>
      </c>
      <c r="P55" s="274" t="str">
        <f t="shared" si="13"/>
        <v>Total Administrative</v>
      </c>
      <c r="Q55" s="264"/>
      <c r="R55" s="264"/>
      <c r="S55" s="280"/>
      <c r="T55" s="277">
        <f t="shared" ref="T55:AC55" si="15">SUM(T49:T54)</f>
        <v>0</v>
      </c>
      <c r="U55" s="277">
        <f t="shared" si="15"/>
        <v>0</v>
      </c>
      <c r="V55" s="277">
        <f t="shared" si="15"/>
        <v>0</v>
      </c>
      <c r="W55" s="277">
        <f t="shared" si="15"/>
        <v>0</v>
      </c>
      <c r="X55" s="277">
        <f t="shared" si="15"/>
        <v>0</v>
      </c>
      <c r="Y55" s="277">
        <f t="shared" si="15"/>
        <v>0</v>
      </c>
      <c r="Z55" s="277">
        <f t="shared" si="15"/>
        <v>0</v>
      </c>
      <c r="AA55" s="277">
        <f t="shared" si="15"/>
        <v>0</v>
      </c>
      <c r="AB55" s="277">
        <f t="shared" si="15"/>
        <v>0</v>
      </c>
      <c r="AC55" s="277">
        <f t="shared" si="15"/>
        <v>0</v>
      </c>
    </row>
    <row r="56" spans="1:29" x14ac:dyDescent="0.25">
      <c r="E56" s="272"/>
      <c r="F56" s="273"/>
      <c r="G56" s="273"/>
      <c r="H56" s="273"/>
      <c r="I56" s="273"/>
      <c r="J56" s="273"/>
      <c r="K56" s="273"/>
      <c r="L56" s="273"/>
      <c r="M56" s="273"/>
      <c r="N56" s="273"/>
      <c r="O56" s="273"/>
      <c r="T56" s="272"/>
      <c r="U56" s="273"/>
      <c r="V56" s="273"/>
      <c r="W56" s="273"/>
      <c r="X56" s="273"/>
      <c r="Y56" s="273"/>
      <c r="Z56" s="273"/>
      <c r="AA56" s="273"/>
      <c r="AB56" s="273"/>
      <c r="AC56" s="273"/>
    </row>
    <row r="57" spans="1:29" x14ac:dyDescent="0.25">
      <c r="A57" s="269" t="s">
        <v>234</v>
      </c>
      <c r="B57" s="270"/>
      <c r="C57" s="270"/>
      <c r="D57" s="271"/>
      <c r="E57" s="101">
        <v>0</v>
      </c>
      <c r="F57" s="277" t="str">
        <f>IFERROR(E57/$B$33,"")</f>
        <v/>
      </c>
      <c r="G57" s="277">
        <f>E57*(1+$D$38)</f>
        <v>0</v>
      </c>
      <c r="H57" s="277">
        <f t="shared" ref="H57:O57" si="16">G57*(1+$D$38)</f>
        <v>0</v>
      </c>
      <c r="I57" s="277">
        <f t="shared" si="16"/>
        <v>0</v>
      </c>
      <c r="J57" s="277">
        <f t="shared" si="16"/>
        <v>0</v>
      </c>
      <c r="K57" s="277">
        <f t="shared" si="16"/>
        <v>0</v>
      </c>
      <c r="L57" s="277">
        <f t="shared" si="16"/>
        <v>0</v>
      </c>
      <c r="M57" s="277">
        <f t="shared" si="16"/>
        <v>0</v>
      </c>
      <c r="N57" s="277">
        <f t="shared" si="16"/>
        <v>0</v>
      </c>
      <c r="O57" s="277">
        <f t="shared" si="16"/>
        <v>0</v>
      </c>
      <c r="P57" s="269" t="s">
        <v>234</v>
      </c>
      <c r="Q57" s="270"/>
      <c r="R57" s="270"/>
      <c r="S57" s="271"/>
      <c r="T57" s="281"/>
      <c r="U57" s="281"/>
      <c r="V57" s="281"/>
      <c r="W57" s="281"/>
      <c r="X57" s="281"/>
      <c r="Y57" s="281"/>
      <c r="Z57" s="281"/>
      <c r="AA57" s="281"/>
      <c r="AB57" s="281"/>
      <c r="AC57" s="281"/>
    </row>
    <row r="58" spans="1:29" x14ac:dyDescent="0.25">
      <c r="E58" s="272"/>
      <c r="F58" s="273"/>
      <c r="G58" s="273"/>
      <c r="H58" s="273"/>
      <c r="I58" s="273"/>
      <c r="J58" s="273"/>
      <c r="K58" s="273"/>
      <c r="L58" s="273"/>
      <c r="M58" s="273"/>
      <c r="N58" s="273"/>
      <c r="O58" s="273"/>
      <c r="T58" s="272"/>
      <c r="U58" s="273"/>
      <c r="V58" s="273"/>
      <c r="W58" s="273"/>
      <c r="X58" s="273"/>
      <c r="Y58" s="273"/>
      <c r="Z58" s="273"/>
      <c r="AA58" s="273"/>
      <c r="AB58" s="273"/>
      <c r="AC58" s="273"/>
    </row>
    <row r="59" spans="1:29" x14ac:dyDescent="0.25">
      <c r="A59" s="286" t="s">
        <v>235</v>
      </c>
      <c r="B59" s="270" t="s">
        <v>30</v>
      </c>
      <c r="C59" s="270"/>
      <c r="D59" s="271"/>
      <c r="E59" s="272"/>
      <c r="F59" s="273"/>
      <c r="G59" s="273"/>
      <c r="H59" s="273"/>
      <c r="I59" s="273"/>
      <c r="J59" s="273"/>
      <c r="K59" s="273"/>
      <c r="L59" s="273"/>
      <c r="M59" s="273"/>
      <c r="N59" s="273"/>
      <c r="O59" s="273"/>
      <c r="P59" s="286" t="s">
        <v>235</v>
      </c>
      <c r="Q59" s="270"/>
      <c r="R59" s="270"/>
      <c r="S59" s="271"/>
      <c r="T59" s="272"/>
      <c r="U59" s="273"/>
      <c r="V59" s="273"/>
      <c r="W59" s="273"/>
      <c r="X59" s="273"/>
      <c r="Y59" s="273"/>
      <c r="Z59" s="273"/>
      <c r="AA59" s="273"/>
      <c r="AB59" s="273"/>
      <c r="AC59" s="273"/>
    </row>
    <row r="60" spans="1:29" x14ac:dyDescent="0.25">
      <c r="A60" s="274" t="s">
        <v>236</v>
      </c>
      <c r="B60" s="114"/>
      <c r="C60" s="264"/>
      <c r="D60" s="280"/>
      <c r="E60" s="101">
        <v>0</v>
      </c>
      <c r="F60" s="277" t="str">
        <f>IFERROR(E60/$B$33,"")</f>
        <v/>
      </c>
      <c r="G60" s="277">
        <f>E60*(1+$D$38)</f>
        <v>0</v>
      </c>
      <c r="H60" s="277">
        <f t="shared" ref="H60:N64" si="17">G60*(1+$D$38)</f>
        <v>0</v>
      </c>
      <c r="I60" s="277">
        <f t="shared" si="17"/>
        <v>0</v>
      </c>
      <c r="J60" s="277">
        <f t="shared" si="17"/>
        <v>0</v>
      </c>
      <c r="K60" s="277">
        <f t="shared" si="17"/>
        <v>0</v>
      </c>
      <c r="L60" s="277">
        <f t="shared" si="17"/>
        <v>0</v>
      </c>
      <c r="M60" s="277">
        <f t="shared" si="17"/>
        <v>0</v>
      </c>
      <c r="N60" s="277">
        <f t="shared" si="17"/>
        <v>0</v>
      </c>
      <c r="O60" s="277">
        <f>N60*(1+$D$38)</f>
        <v>0</v>
      </c>
      <c r="P60" s="274" t="str">
        <f>A60</f>
        <v>Fuel Oil</v>
      </c>
      <c r="Q60" s="264"/>
      <c r="R60" s="264"/>
      <c r="S60" s="280"/>
      <c r="T60" s="277">
        <f>O60*(1+$D$38)</f>
        <v>0</v>
      </c>
      <c r="U60" s="277">
        <f t="shared" ref="U60:AC64" si="18">T60*(1+$D$38)</f>
        <v>0</v>
      </c>
      <c r="V60" s="277">
        <f t="shared" si="18"/>
        <v>0</v>
      </c>
      <c r="W60" s="277">
        <f t="shared" si="18"/>
        <v>0</v>
      </c>
      <c r="X60" s="277">
        <f t="shared" si="18"/>
        <v>0</v>
      </c>
      <c r="Y60" s="277">
        <f t="shared" si="18"/>
        <v>0</v>
      </c>
      <c r="Z60" s="277">
        <f t="shared" si="18"/>
        <v>0</v>
      </c>
      <c r="AA60" s="277">
        <f t="shared" si="18"/>
        <v>0</v>
      </c>
      <c r="AB60" s="277">
        <f t="shared" si="18"/>
        <v>0</v>
      </c>
      <c r="AC60" s="277">
        <f t="shared" si="18"/>
        <v>0</v>
      </c>
    </row>
    <row r="61" spans="1:29" x14ac:dyDescent="0.25">
      <c r="A61" s="287" t="s">
        <v>237</v>
      </c>
      <c r="B61" s="114"/>
      <c r="C61" s="264"/>
      <c r="D61" s="280"/>
      <c r="E61" s="101">
        <v>0</v>
      </c>
      <c r="F61" s="277" t="str">
        <f>IFERROR(E61/$B$33,"")</f>
        <v/>
      </c>
      <c r="G61" s="277">
        <f>E61*(1+$D$38)</f>
        <v>0</v>
      </c>
      <c r="H61" s="277">
        <f t="shared" si="17"/>
        <v>0</v>
      </c>
      <c r="I61" s="277">
        <f t="shared" si="17"/>
        <v>0</v>
      </c>
      <c r="J61" s="277">
        <f t="shared" si="17"/>
        <v>0</v>
      </c>
      <c r="K61" s="277">
        <f t="shared" si="17"/>
        <v>0</v>
      </c>
      <c r="L61" s="277">
        <f t="shared" si="17"/>
        <v>0</v>
      </c>
      <c r="M61" s="277">
        <f t="shared" si="17"/>
        <v>0</v>
      </c>
      <c r="N61" s="277">
        <f t="shared" si="17"/>
        <v>0</v>
      </c>
      <c r="O61" s="277">
        <f>N61*(1+$D$38)</f>
        <v>0</v>
      </c>
      <c r="P61" s="274" t="str">
        <f>A61</f>
        <v xml:space="preserve">   Electricity</v>
      </c>
      <c r="Q61" s="264"/>
      <c r="R61" s="264"/>
      <c r="S61" s="280"/>
      <c r="T61" s="277">
        <f>O61*(1+$D$38)</f>
        <v>0</v>
      </c>
      <c r="U61" s="277">
        <f t="shared" si="18"/>
        <v>0</v>
      </c>
      <c r="V61" s="277">
        <f t="shared" si="18"/>
        <v>0</v>
      </c>
      <c r="W61" s="277">
        <f t="shared" si="18"/>
        <v>0</v>
      </c>
      <c r="X61" s="277">
        <f t="shared" si="18"/>
        <v>0</v>
      </c>
      <c r="Y61" s="277">
        <f t="shared" si="18"/>
        <v>0</v>
      </c>
      <c r="Z61" s="277">
        <f t="shared" si="18"/>
        <v>0</v>
      </c>
      <c r="AA61" s="277">
        <f t="shared" si="18"/>
        <v>0</v>
      </c>
      <c r="AB61" s="277">
        <f t="shared" si="18"/>
        <v>0</v>
      </c>
      <c r="AC61" s="277">
        <f t="shared" si="18"/>
        <v>0</v>
      </c>
    </row>
    <row r="62" spans="1:29" x14ac:dyDescent="0.25">
      <c r="A62" s="285" t="s">
        <v>238</v>
      </c>
      <c r="B62" s="114"/>
      <c r="C62" s="264"/>
      <c r="D62" s="280"/>
      <c r="E62" s="101">
        <v>0</v>
      </c>
      <c r="F62" s="277" t="str">
        <f>IFERROR(E62/$B$33,"")</f>
        <v/>
      </c>
      <c r="G62" s="277">
        <f>E62*(1+$D$38)</f>
        <v>0</v>
      </c>
      <c r="H62" s="277">
        <f t="shared" si="17"/>
        <v>0</v>
      </c>
      <c r="I62" s="277">
        <f t="shared" si="17"/>
        <v>0</v>
      </c>
      <c r="J62" s="277">
        <f t="shared" si="17"/>
        <v>0</v>
      </c>
      <c r="K62" s="277">
        <f t="shared" si="17"/>
        <v>0</v>
      </c>
      <c r="L62" s="277">
        <f t="shared" si="17"/>
        <v>0</v>
      </c>
      <c r="M62" s="277">
        <f t="shared" si="17"/>
        <v>0</v>
      </c>
      <c r="N62" s="277">
        <f t="shared" si="17"/>
        <v>0</v>
      </c>
      <c r="O62" s="277">
        <f>N62*(1+$D$38)</f>
        <v>0</v>
      </c>
      <c r="P62" s="274" t="str">
        <f>A62</f>
        <v xml:space="preserve">Water  </v>
      </c>
      <c r="Q62" s="264"/>
      <c r="R62" s="264"/>
      <c r="S62" s="280"/>
      <c r="T62" s="277">
        <f>O62*(1+$D$38)</f>
        <v>0</v>
      </c>
      <c r="U62" s="277">
        <f t="shared" si="18"/>
        <v>0</v>
      </c>
      <c r="V62" s="277">
        <f t="shared" si="18"/>
        <v>0</v>
      </c>
      <c r="W62" s="277">
        <f t="shared" si="18"/>
        <v>0</v>
      </c>
      <c r="X62" s="277">
        <f t="shared" si="18"/>
        <v>0</v>
      </c>
      <c r="Y62" s="277">
        <f t="shared" si="18"/>
        <v>0</v>
      </c>
      <c r="Z62" s="277">
        <f t="shared" si="18"/>
        <v>0</v>
      </c>
      <c r="AA62" s="277">
        <f t="shared" si="18"/>
        <v>0</v>
      </c>
      <c r="AB62" s="277">
        <f t="shared" si="18"/>
        <v>0</v>
      </c>
      <c r="AC62" s="277">
        <f t="shared" si="18"/>
        <v>0</v>
      </c>
    </row>
    <row r="63" spans="1:29" x14ac:dyDescent="0.25">
      <c r="A63" s="285" t="s">
        <v>239</v>
      </c>
      <c r="B63" s="114"/>
      <c r="C63" s="264"/>
      <c r="D63" s="280"/>
      <c r="E63" s="101">
        <v>0</v>
      </c>
      <c r="F63" s="277" t="str">
        <f>IFERROR(E63/$B$33,"")</f>
        <v/>
      </c>
      <c r="G63" s="277">
        <f>E63*(1+$D$38)</f>
        <v>0</v>
      </c>
      <c r="H63" s="277">
        <f t="shared" si="17"/>
        <v>0</v>
      </c>
      <c r="I63" s="277">
        <f t="shared" si="17"/>
        <v>0</v>
      </c>
      <c r="J63" s="277">
        <f t="shared" si="17"/>
        <v>0</v>
      </c>
      <c r="K63" s="277">
        <f t="shared" si="17"/>
        <v>0</v>
      </c>
      <c r="L63" s="277">
        <f>K63*(1+$D$38)</f>
        <v>0</v>
      </c>
      <c r="M63" s="277">
        <f t="shared" si="17"/>
        <v>0</v>
      </c>
      <c r="N63" s="277">
        <f t="shared" si="17"/>
        <v>0</v>
      </c>
      <c r="O63" s="277">
        <f>N63*(1+$D$38)</f>
        <v>0</v>
      </c>
      <c r="P63" s="274" t="str">
        <f>A63</f>
        <v>Gas</v>
      </c>
      <c r="Q63" s="264"/>
      <c r="R63" s="264"/>
      <c r="S63" s="280"/>
      <c r="T63" s="277">
        <f>O63*(1+$D$38)</f>
        <v>0</v>
      </c>
      <c r="U63" s="277">
        <f t="shared" si="18"/>
        <v>0</v>
      </c>
      <c r="V63" s="277">
        <f t="shared" si="18"/>
        <v>0</v>
      </c>
      <c r="W63" s="277">
        <f t="shared" si="18"/>
        <v>0</v>
      </c>
      <c r="X63" s="277">
        <f t="shared" si="18"/>
        <v>0</v>
      </c>
      <c r="Y63" s="277">
        <f t="shared" si="18"/>
        <v>0</v>
      </c>
      <c r="Z63" s="277">
        <f t="shared" si="18"/>
        <v>0</v>
      </c>
      <c r="AA63" s="277">
        <f t="shared" si="18"/>
        <v>0</v>
      </c>
      <c r="AB63" s="277">
        <f t="shared" si="18"/>
        <v>0</v>
      </c>
      <c r="AC63" s="277">
        <f t="shared" si="18"/>
        <v>0</v>
      </c>
    </row>
    <row r="64" spans="1:29" x14ac:dyDescent="0.25">
      <c r="A64" s="285" t="s">
        <v>240</v>
      </c>
      <c r="B64" s="114"/>
      <c r="C64" s="264"/>
      <c r="D64" s="280"/>
      <c r="E64" s="101">
        <v>0</v>
      </c>
      <c r="F64" s="277" t="str">
        <f>IFERROR(E64/$B$33,"")</f>
        <v/>
      </c>
      <c r="G64" s="277">
        <f>E64*(1+$D$38)</f>
        <v>0</v>
      </c>
      <c r="H64" s="277">
        <f t="shared" si="17"/>
        <v>0</v>
      </c>
      <c r="I64" s="277">
        <f t="shared" si="17"/>
        <v>0</v>
      </c>
      <c r="J64" s="277">
        <f t="shared" si="17"/>
        <v>0</v>
      </c>
      <c r="K64" s="277">
        <f t="shared" si="17"/>
        <v>0</v>
      </c>
      <c r="L64" s="277">
        <f t="shared" si="17"/>
        <v>0</v>
      </c>
      <c r="M64" s="277">
        <f t="shared" si="17"/>
        <v>0</v>
      </c>
      <c r="N64" s="277">
        <f t="shared" si="17"/>
        <v>0</v>
      </c>
      <c r="O64" s="277">
        <f>N64*(1+$D$38)</f>
        <v>0</v>
      </c>
      <c r="P64" s="274" t="str">
        <f>A64</f>
        <v>Sewer</v>
      </c>
      <c r="Q64" s="264"/>
      <c r="R64" s="264"/>
      <c r="S64" s="280"/>
      <c r="T64" s="277">
        <f>O64*(1+$D$38)</f>
        <v>0</v>
      </c>
      <c r="U64" s="277">
        <f t="shared" si="18"/>
        <v>0</v>
      </c>
      <c r="V64" s="277">
        <f t="shared" si="18"/>
        <v>0</v>
      </c>
      <c r="W64" s="277">
        <f t="shared" si="18"/>
        <v>0</v>
      </c>
      <c r="X64" s="277">
        <f t="shared" si="18"/>
        <v>0</v>
      </c>
      <c r="Y64" s="277">
        <f t="shared" si="18"/>
        <v>0</v>
      </c>
      <c r="Z64" s="277">
        <f t="shared" si="18"/>
        <v>0</v>
      </c>
      <c r="AA64" s="277">
        <f t="shared" si="18"/>
        <v>0</v>
      </c>
      <c r="AB64" s="277">
        <f t="shared" si="18"/>
        <v>0</v>
      </c>
      <c r="AC64" s="277">
        <f t="shared" si="18"/>
        <v>0</v>
      </c>
    </row>
    <row r="65" spans="1:29" x14ac:dyDescent="0.25">
      <c r="A65" s="263" t="s">
        <v>241</v>
      </c>
      <c r="B65" s="114"/>
      <c r="C65" s="264"/>
      <c r="D65" s="280"/>
      <c r="E65" s="277">
        <f t="shared" ref="E65:N65" si="19">SUM(E60:E64)</f>
        <v>0</v>
      </c>
      <c r="F65" s="277">
        <f t="shared" si="19"/>
        <v>0</v>
      </c>
      <c r="G65" s="277">
        <f t="shared" si="19"/>
        <v>0</v>
      </c>
      <c r="H65" s="277">
        <f t="shared" si="19"/>
        <v>0</v>
      </c>
      <c r="I65" s="277">
        <f t="shared" si="19"/>
        <v>0</v>
      </c>
      <c r="J65" s="277">
        <f t="shared" si="19"/>
        <v>0</v>
      </c>
      <c r="K65" s="277">
        <f t="shared" si="19"/>
        <v>0</v>
      </c>
      <c r="L65" s="277">
        <f t="shared" si="19"/>
        <v>0</v>
      </c>
      <c r="M65" s="277">
        <f t="shared" si="19"/>
        <v>0</v>
      </c>
      <c r="N65" s="277">
        <f t="shared" si="19"/>
        <v>0</v>
      </c>
      <c r="O65" s="277">
        <f>SUM(O60:O64)</f>
        <v>0</v>
      </c>
      <c r="P65" s="263" t="s">
        <v>241</v>
      </c>
      <c r="Q65" s="264"/>
      <c r="R65" s="264"/>
      <c r="S65" s="280"/>
      <c r="T65" s="277">
        <f t="shared" ref="T65:AC65" si="20">SUM(T60:T64)</f>
        <v>0</v>
      </c>
      <c r="U65" s="277">
        <f t="shared" si="20"/>
        <v>0</v>
      </c>
      <c r="V65" s="277">
        <f t="shared" si="20"/>
        <v>0</v>
      </c>
      <c r="W65" s="277">
        <f t="shared" si="20"/>
        <v>0</v>
      </c>
      <c r="X65" s="277">
        <f t="shared" si="20"/>
        <v>0</v>
      </c>
      <c r="Y65" s="277">
        <f t="shared" si="20"/>
        <v>0</v>
      </c>
      <c r="Z65" s="277">
        <f t="shared" si="20"/>
        <v>0</v>
      </c>
      <c r="AA65" s="277">
        <f t="shared" si="20"/>
        <v>0</v>
      </c>
      <c r="AB65" s="277">
        <f t="shared" si="20"/>
        <v>0</v>
      </c>
      <c r="AC65" s="277">
        <f t="shared" si="20"/>
        <v>0</v>
      </c>
    </row>
    <row r="66" spans="1:29" x14ac:dyDescent="0.25">
      <c r="E66" s="272"/>
      <c r="F66" s="273"/>
      <c r="G66" s="273"/>
      <c r="H66" s="273"/>
      <c r="I66" s="273"/>
      <c r="J66" s="273"/>
      <c r="K66" s="273"/>
      <c r="L66" s="273"/>
      <c r="M66" s="273"/>
      <c r="N66" s="273"/>
      <c r="O66" s="273"/>
      <c r="T66" s="272"/>
      <c r="U66" s="273"/>
      <c r="V66" s="273"/>
      <c r="W66" s="273"/>
      <c r="X66" s="273"/>
      <c r="Y66" s="273"/>
      <c r="Z66" s="273"/>
      <c r="AA66" s="273"/>
      <c r="AB66" s="273"/>
      <c r="AC66" s="273"/>
    </row>
    <row r="67" spans="1:29" x14ac:dyDescent="0.25">
      <c r="A67" s="269" t="s">
        <v>242</v>
      </c>
      <c r="B67" s="270" t="s">
        <v>30</v>
      </c>
      <c r="C67" s="270"/>
      <c r="D67" s="271"/>
      <c r="E67" s="268" t="s">
        <v>199</v>
      </c>
      <c r="F67" s="267" t="s">
        <v>200</v>
      </c>
      <c r="G67" s="267" t="s">
        <v>201</v>
      </c>
      <c r="H67" s="267" t="s">
        <v>202</v>
      </c>
      <c r="I67" s="267" t="s">
        <v>203</v>
      </c>
      <c r="J67" s="267" t="s">
        <v>204</v>
      </c>
      <c r="K67" s="267" t="s">
        <v>205</v>
      </c>
      <c r="L67" s="267" t="s">
        <v>206</v>
      </c>
      <c r="M67" s="267" t="s">
        <v>207</v>
      </c>
      <c r="N67" s="267" t="s">
        <v>208</v>
      </c>
      <c r="O67" s="267" t="s">
        <v>209</v>
      </c>
      <c r="P67" s="269" t="s">
        <v>243</v>
      </c>
      <c r="Q67" s="270"/>
      <c r="R67" s="270"/>
      <c r="S67" s="271"/>
      <c r="T67" s="268" t="s">
        <v>210</v>
      </c>
      <c r="U67" s="267" t="s">
        <v>211</v>
      </c>
      <c r="V67" s="267" t="s">
        <v>212</v>
      </c>
      <c r="W67" s="267" t="s">
        <v>213</v>
      </c>
      <c r="X67" s="267" t="s">
        <v>214</v>
      </c>
      <c r="Y67" s="267" t="s">
        <v>215</v>
      </c>
      <c r="Z67" s="267" t="s">
        <v>216</v>
      </c>
      <c r="AA67" s="267" t="s">
        <v>217</v>
      </c>
      <c r="AB67" s="267" t="s">
        <v>218</v>
      </c>
      <c r="AC67" s="267" t="s">
        <v>219</v>
      </c>
    </row>
    <row r="68" spans="1:29" ht="26.4" x14ac:dyDescent="0.25">
      <c r="A68" s="288" t="s">
        <v>244</v>
      </c>
      <c r="B68" s="114"/>
      <c r="C68" s="264"/>
      <c r="D68" s="280"/>
      <c r="E68" s="101">
        <v>0</v>
      </c>
      <c r="F68" s="277" t="str">
        <f t="shared" ref="F68:F76" si="21">IFERROR(E68/$B$33,"")</f>
        <v/>
      </c>
      <c r="G68" s="277">
        <f t="shared" ref="G68:G76" si="22">E68*(1+$D$38)</f>
        <v>0</v>
      </c>
      <c r="H68" s="277">
        <f>G68*(1+$D$38)</f>
        <v>0</v>
      </c>
      <c r="I68" s="277">
        <f t="shared" ref="H68:O76" si="23">H68*(1+$D$38)</f>
        <v>0</v>
      </c>
      <c r="J68" s="277">
        <f t="shared" si="23"/>
        <v>0</v>
      </c>
      <c r="K68" s="277">
        <f t="shared" si="23"/>
        <v>0</v>
      </c>
      <c r="L68" s="277">
        <f t="shared" si="23"/>
        <v>0</v>
      </c>
      <c r="M68" s="277">
        <f t="shared" si="23"/>
        <v>0</v>
      </c>
      <c r="N68" s="277">
        <f t="shared" si="23"/>
        <v>0</v>
      </c>
      <c r="O68" s="277">
        <f t="shared" si="23"/>
        <v>0</v>
      </c>
      <c r="P68" s="274" t="str">
        <f t="shared" ref="P68:P76" si="24">A68</f>
        <v>Janitorial &amp; Maintenance Supplies</v>
      </c>
      <c r="Q68" s="264"/>
      <c r="R68" s="264"/>
      <c r="S68" s="280"/>
      <c r="T68" s="277">
        <f t="shared" ref="T68:T76" si="25">O68*(1+$D$38)</f>
        <v>0</v>
      </c>
      <c r="U68" s="277">
        <f t="shared" ref="U68:AC76" si="26">T68*(1+$D$38)</f>
        <v>0</v>
      </c>
      <c r="V68" s="277">
        <f t="shared" si="26"/>
        <v>0</v>
      </c>
      <c r="W68" s="277">
        <f t="shared" si="26"/>
        <v>0</v>
      </c>
      <c r="X68" s="277">
        <f t="shared" si="26"/>
        <v>0</v>
      </c>
      <c r="Y68" s="277">
        <f t="shared" si="26"/>
        <v>0</v>
      </c>
      <c r="Z68" s="277">
        <f t="shared" si="26"/>
        <v>0</v>
      </c>
      <c r="AA68" s="277">
        <f t="shared" si="26"/>
        <v>0</v>
      </c>
      <c r="AB68" s="277">
        <f t="shared" si="26"/>
        <v>0</v>
      </c>
      <c r="AC68" s="277">
        <f t="shared" si="26"/>
        <v>0</v>
      </c>
    </row>
    <row r="69" spans="1:29" ht="26.4" x14ac:dyDescent="0.25">
      <c r="A69" s="288" t="s">
        <v>245</v>
      </c>
      <c r="B69" s="114"/>
      <c r="C69" s="264"/>
      <c r="D69" s="280"/>
      <c r="E69" s="101">
        <v>0</v>
      </c>
      <c r="F69" s="277" t="str">
        <f t="shared" si="21"/>
        <v/>
      </c>
      <c r="G69" s="277">
        <f t="shared" si="22"/>
        <v>0</v>
      </c>
      <c r="H69" s="277">
        <f t="shared" si="23"/>
        <v>0</v>
      </c>
      <c r="I69" s="277">
        <f t="shared" si="23"/>
        <v>0</v>
      </c>
      <c r="J69" s="277">
        <f t="shared" si="23"/>
        <v>0</v>
      </c>
      <c r="K69" s="277">
        <f t="shared" si="23"/>
        <v>0</v>
      </c>
      <c r="L69" s="277">
        <f t="shared" si="23"/>
        <v>0</v>
      </c>
      <c r="M69" s="277">
        <f t="shared" si="23"/>
        <v>0</v>
      </c>
      <c r="N69" s="277">
        <f t="shared" si="23"/>
        <v>0</v>
      </c>
      <c r="O69" s="277">
        <f t="shared" si="23"/>
        <v>0</v>
      </c>
      <c r="P69" s="274" t="str">
        <f t="shared" si="24"/>
        <v>Operating/Maintenance Contracts</v>
      </c>
      <c r="Q69" s="264"/>
      <c r="R69" s="264"/>
      <c r="S69" s="280"/>
      <c r="T69" s="277">
        <f t="shared" si="25"/>
        <v>0</v>
      </c>
      <c r="U69" s="277">
        <f t="shared" si="26"/>
        <v>0</v>
      </c>
      <c r="V69" s="277">
        <f t="shared" si="26"/>
        <v>0</v>
      </c>
      <c r="W69" s="277">
        <f t="shared" si="26"/>
        <v>0</v>
      </c>
      <c r="X69" s="277">
        <f t="shared" si="26"/>
        <v>0</v>
      </c>
      <c r="Y69" s="277">
        <f t="shared" si="26"/>
        <v>0</v>
      </c>
      <c r="Z69" s="277">
        <f t="shared" si="26"/>
        <v>0</v>
      </c>
      <c r="AA69" s="277">
        <f t="shared" si="26"/>
        <v>0</v>
      </c>
      <c r="AB69" s="277">
        <f t="shared" si="26"/>
        <v>0</v>
      </c>
      <c r="AC69" s="277">
        <f t="shared" si="26"/>
        <v>0</v>
      </c>
    </row>
    <row r="70" spans="1:29" x14ac:dyDescent="0.25">
      <c r="A70" s="274" t="s">
        <v>246</v>
      </c>
      <c r="B70" s="114"/>
      <c r="C70" s="264"/>
      <c r="D70" s="280"/>
      <c r="E70" s="101">
        <v>0</v>
      </c>
      <c r="F70" s="277" t="str">
        <f t="shared" si="21"/>
        <v/>
      </c>
      <c r="G70" s="277">
        <f t="shared" si="22"/>
        <v>0</v>
      </c>
      <c r="H70" s="277">
        <f t="shared" si="23"/>
        <v>0</v>
      </c>
      <c r="I70" s="277">
        <f>H70*(1+$D$38)</f>
        <v>0</v>
      </c>
      <c r="J70" s="277">
        <f t="shared" si="23"/>
        <v>0</v>
      </c>
      <c r="K70" s="277">
        <f t="shared" si="23"/>
        <v>0</v>
      </c>
      <c r="L70" s="277">
        <f t="shared" si="23"/>
        <v>0</v>
      </c>
      <c r="M70" s="277">
        <f t="shared" si="23"/>
        <v>0</v>
      </c>
      <c r="N70" s="277">
        <f t="shared" si="23"/>
        <v>0</v>
      </c>
      <c r="O70" s="277">
        <f t="shared" si="23"/>
        <v>0</v>
      </c>
      <c r="P70" s="274" t="str">
        <f t="shared" si="24"/>
        <v>Trash Removal</v>
      </c>
      <c r="Q70" s="264"/>
      <c r="R70" s="264"/>
      <c r="S70" s="280"/>
      <c r="T70" s="277">
        <f t="shared" si="25"/>
        <v>0</v>
      </c>
      <c r="U70" s="277">
        <f t="shared" si="26"/>
        <v>0</v>
      </c>
      <c r="V70" s="277">
        <f t="shared" si="26"/>
        <v>0</v>
      </c>
      <c r="W70" s="277">
        <f t="shared" si="26"/>
        <v>0</v>
      </c>
      <c r="X70" s="277">
        <f t="shared" si="26"/>
        <v>0</v>
      </c>
      <c r="Y70" s="277">
        <f t="shared" si="26"/>
        <v>0</v>
      </c>
      <c r="Z70" s="277">
        <f t="shared" si="26"/>
        <v>0</v>
      </c>
      <c r="AA70" s="277">
        <f t="shared" si="26"/>
        <v>0</v>
      </c>
      <c r="AB70" s="277">
        <f t="shared" si="26"/>
        <v>0</v>
      </c>
      <c r="AC70" s="277">
        <f t="shared" si="26"/>
        <v>0</v>
      </c>
    </row>
    <row r="71" spans="1:29" x14ac:dyDescent="0.25">
      <c r="A71" s="285" t="s">
        <v>247</v>
      </c>
      <c r="B71" s="114"/>
      <c r="C71" s="264"/>
      <c r="D71" s="280"/>
      <c r="E71" s="101">
        <v>0</v>
      </c>
      <c r="F71" s="277" t="str">
        <f t="shared" si="21"/>
        <v/>
      </c>
      <c r="G71" s="277">
        <f t="shared" si="22"/>
        <v>0</v>
      </c>
      <c r="H71" s="277">
        <f t="shared" si="23"/>
        <v>0</v>
      </c>
      <c r="I71" s="277">
        <f t="shared" si="23"/>
        <v>0</v>
      </c>
      <c r="J71" s="277">
        <f t="shared" si="23"/>
        <v>0</v>
      </c>
      <c r="K71" s="277">
        <f t="shared" si="23"/>
        <v>0</v>
      </c>
      <c r="L71" s="277">
        <f t="shared" si="23"/>
        <v>0</v>
      </c>
      <c r="M71" s="277">
        <f t="shared" si="23"/>
        <v>0</v>
      </c>
      <c r="N71" s="277">
        <f t="shared" si="23"/>
        <v>0</v>
      </c>
      <c r="O71" s="277">
        <f t="shared" si="23"/>
        <v>0</v>
      </c>
      <c r="P71" s="274" t="str">
        <f t="shared" si="24"/>
        <v>Security Payroll/Contract</v>
      </c>
      <c r="Q71" s="264"/>
      <c r="R71" s="264"/>
      <c r="S71" s="280"/>
      <c r="T71" s="277">
        <f t="shared" si="25"/>
        <v>0</v>
      </c>
      <c r="U71" s="277">
        <f t="shared" si="26"/>
        <v>0</v>
      </c>
      <c r="V71" s="277">
        <f t="shared" si="26"/>
        <v>0</v>
      </c>
      <c r="W71" s="277">
        <f t="shared" si="26"/>
        <v>0</v>
      </c>
      <c r="X71" s="277">
        <f t="shared" si="26"/>
        <v>0</v>
      </c>
      <c r="Y71" s="277">
        <f t="shared" si="26"/>
        <v>0</v>
      </c>
      <c r="Z71" s="277">
        <f t="shared" si="26"/>
        <v>0</v>
      </c>
      <c r="AA71" s="277">
        <f t="shared" si="26"/>
        <v>0</v>
      </c>
      <c r="AB71" s="277">
        <f t="shared" si="26"/>
        <v>0</v>
      </c>
      <c r="AC71" s="277">
        <f t="shared" si="26"/>
        <v>0</v>
      </c>
    </row>
    <row r="72" spans="1:29" x14ac:dyDescent="0.25">
      <c r="A72" s="279" t="s">
        <v>248</v>
      </c>
      <c r="B72" s="114"/>
      <c r="C72" s="264"/>
      <c r="D72" s="280"/>
      <c r="E72" s="101">
        <v>0</v>
      </c>
      <c r="F72" s="277" t="str">
        <f t="shared" si="21"/>
        <v/>
      </c>
      <c r="G72" s="277">
        <f t="shared" si="22"/>
        <v>0</v>
      </c>
      <c r="H72" s="277">
        <f t="shared" si="23"/>
        <v>0</v>
      </c>
      <c r="I72" s="277">
        <f t="shared" si="23"/>
        <v>0</v>
      </c>
      <c r="J72" s="277">
        <f t="shared" si="23"/>
        <v>0</v>
      </c>
      <c r="K72" s="277">
        <f t="shared" si="23"/>
        <v>0</v>
      </c>
      <c r="L72" s="277">
        <f t="shared" si="23"/>
        <v>0</v>
      </c>
      <c r="M72" s="277">
        <f t="shared" si="23"/>
        <v>0</v>
      </c>
      <c r="N72" s="277">
        <f t="shared" si="23"/>
        <v>0</v>
      </c>
      <c r="O72" s="277">
        <f t="shared" si="23"/>
        <v>0</v>
      </c>
      <c r="P72" s="274" t="str">
        <f t="shared" si="24"/>
        <v>Repairs Materials</v>
      </c>
      <c r="Q72" s="264"/>
      <c r="R72" s="264"/>
      <c r="S72" s="280"/>
      <c r="T72" s="277">
        <f t="shared" si="25"/>
        <v>0</v>
      </c>
      <c r="U72" s="277">
        <f t="shared" si="26"/>
        <v>0</v>
      </c>
      <c r="V72" s="277">
        <f t="shared" si="26"/>
        <v>0</v>
      </c>
      <c r="W72" s="277">
        <f t="shared" si="26"/>
        <v>0</v>
      </c>
      <c r="X72" s="277">
        <f t="shared" si="26"/>
        <v>0</v>
      </c>
      <c r="Y72" s="277">
        <f t="shared" si="26"/>
        <v>0</v>
      </c>
      <c r="Z72" s="277">
        <f t="shared" si="26"/>
        <v>0</v>
      </c>
      <c r="AA72" s="277">
        <f t="shared" si="26"/>
        <v>0</v>
      </c>
      <c r="AB72" s="277">
        <f t="shared" si="26"/>
        <v>0</v>
      </c>
      <c r="AC72" s="277">
        <f t="shared" si="26"/>
        <v>0</v>
      </c>
    </row>
    <row r="73" spans="1:29" ht="26.4" x14ac:dyDescent="0.25">
      <c r="A73" s="289" t="s">
        <v>249</v>
      </c>
      <c r="B73" s="114"/>
      <c r="C73" s="264"/>
      <c r="D73" s="280"/>
      <c r="E73" s="101">
        <v>0</v>
      </c>
      <c r="F73" s="277" t="str">
        <f t="shared" si="21"/>
        <v/>
      </c>
      <c r="G73" s="277">
        <f t="shared" si="22"/>
        <v>0</v>
      </c>
      <c r="H73" s="277">
        <f t="shared" si="23"/>
        <v>0</v>
      </c>
      <c r="I73" s="277">
        <f t="shared" si="23"/>
        <v>0</v>
      </c>
      <c r="J73" s="277">
        <f t="shared" si="23"/>
        <v>0</v>
      </c>
      <c r="K73" s="277">
        <f t="shared" si="23"/>
        <v>0</v>
      </c>
      <c r="L73" s="277">
        <f t="shared" si="23"/>
        <v>0</v>
      </c>
      <c r="M73" s="277">
        <f t="shared" si="23"/>
        <v>0</v>
      </c>
      <c r="N73" s="277">
        <f t="shared" si="23"/>
        <v>0</v>
      </c>
      <c r="O73" s="277">
        <f t="shared" si="23"/>
        <v>0</v>
      </c>
      <c r="P73" s="274" t="str">
        <f t="shared" si="24"/>
        <v>Maintenance contracts (HVAC, elevator, etc)</v>
      </c>
      <c r="Q73" s="264"/>
      <c r="R73" s="264"/>
      <c r="S73" s="280"/>
      <c r="T73" s="277">
        <f t="shared" si="25"/>
        <v>0</v>
      </c>
      <c r="U73" s="277">
        <f t="shared" si="26"/>
        <v>0</v>
      </c>
      <c r="V73" s="277">
        <f t="shared" si="26"/>
        <v>0</v>
      </c>
      <c r="W73" s="277">
        <f t="shared" si="26"/>
        <v>0</v>
      </c>
      <c r="X73" s="277">
        <f t="shared" si="26"/>
        <v>0</v>
      </c>
      <c r="Y73" s="277">
        <f t="shared" si="26"/>
        <v>0</v>
      </c>
      <c r="Z73" s="277">
        <f t="shared" si="26"/>
        <v>0</v>
      </c>
      <c r="AA73" s="277">
        <f t="shared" si="26"/>
        <v>0</v>
      </c>
      <c r="AB73" s="277">
        <f t="shared" si="26"/>
        <v>0</v>
      </c>
      <c r="AC73" s="277">
        <f t="shared" si="26"/>
        <v>0</v>
      </c>
    </row>
    <row r="74" spans="1:29" x14ac:dyDescent="0.25">
      <c r="A74" s="290" t="s">
        <v>250</v>
      </c>
      <c r="B74" s="114"/>
      <c r="C74" s="264"/>
      <c r="D74" s="280"/>
      <c r="E74" s="101">
        <v>0</v>
      </c>
      <c r="F74" s="277" t="str">
        <f t="shared" si="21"/>
        <v/>
      </c>
      <c r="G74" s="277">
        <f t="shared" si="22"/>
        <v>0</v>
      </c>
      <c r="H74" s="277">
        <f t="shared" si="23"/>
        <v>0</v>
      </c>
      <c r="I74" s="277">
        <f t="shared" si="23"/>
        <v>0</v>
      </c>
      <c r="J74" s="277">
        <f t="shared" si="23"/>
        <v>0</v>
      </c>
      <c r="K74" s="277">
        <f t="shared" si="23"/>
        <v>0</v>
      </c>
      <c r="L74" s="277">
        <f t="shared" si="23"/>
        <v>0</v>
      </c>
      <c r="M74" s="277">
        <f t="shared" si="23"/>
        <v>0</v>
      </c>
      <c r="N74" s="277">
        <f t="shared" si="23"/>
        <v>0</v>
      </c>
      <c r="O74" s="277">
        <f t="shared" si="23"/>
        <v>0</v>
      </c>
      <c r="P74" s="274" t="str">
        <f t="shared" si="24"/>
        <v>Grounds &amp; Snow Removal</v>
      </c>
      <c r="Q74" s="264"/>
      <c r="R74" s="264"/>
      <c r="S74" s="280"/>
      <c r="T74" s="277">
        <f t="shared" si="25"/>
        <v>0</v>
      </c>
      <c r="U74" s="277">
        <f t="shared" si="26"/>
        <v>0</v>
      </c>
      <c r="V74" s="277">
        <f t="shared" si="26"/>
        <v>0</v>
      </c>
      <c r="W74" s="277">
        <f t="shared" si="26"/>
        <v>0</v>
      </c>
      <c r="X74" s="277">
        <f t="shared" si="26"/>
        <v>0</v>
      </c>
      <c r="Y74" s="277">
        <f t="shared" si="26"/>
        <v>0</v>
      </c>
      <c r="Z74" s="277">
        <f t="shared" si="26"/>
        <v>0</v>
      </c>
      <c r="AA74" s="277">
        <f t="shared" si="26"/>
        <v>0</v>
      </c>
      <c r="AB74" s="277">
        <f t="shared" si="26"/>
        <v>0</v>
      </c>
      <c r="AC74" s="277">
        <f t="shared" si="26"/>
        <v>0</v>
      </c>
    </row>
    <row r="75" spans="1:29" x14ac:dyDescent="0.25">
      <c r="A75" s="290" t="s">
        <v>251</v>
      </c>
      <c r="B75" s="114"/>
      <c r="C75" s="264"/>
      <c r="D75" s="280"/>
      <c r="E75" s="101">
        <v>0</v>
      </c>
      <c r="F75" s="277" t="str">
        <f t="shared" si="21"/>
        <v/>
      </c>
      <c r="G75" s="277">
        <f t="shared" si="22"/>
        <v>0</v>
      </c>
      <c r="H75" s="277">
        <f t="shared" si="23"/>
        <v>0</v>
      </c>
      <c r="I75" s="277">
        <f t="shared" si="23"/>
        <v>0</v>
      </c>
      <c r="J75" s="277">
        <f t="shared" si="23"/>
        <v>0</v>
      </c>
      <c r="K75" s="277">
        <f t="shared" si="23"/>
        <v>0</v>
      </c>
      <c r="L75" s="277">
        <f t="shared" si="23"/>
        <v>0</v>
      </c>
      <c r="M75" s="277">
        <f t="shared" si="23"/>
        <v>0</v>
      </c>
      <c r="N75" s="277">
        <f t="shared" si="23"/>
        <v>0</v>
      </c>
      <c r="O75" s="277">
        <f t="shared" si="23"/>
        <v>0</v>
      </c>
      <c r="P75" s="274" t="str">
        <f t="shared" si="24"/>
        <v>Painting &amp; Decorating</v>
      </c>
      <c r="Q75" s="264"/>
      <c r="R75" s="264"/>
      <c r="S75" s="280"/>
      <c r="T75" s="277">
        <f>O75*(1+$D$38)</f>
        <v>0</v>
      </c>
      <c r="U75" s="277">
        <f t="shared" si="26"/>
        <v>0</v>
      </c>
      <c r="V75" s="277">
        <f t="shared" si="26"/>
        <v>0</v>
      </c>
      <c r="W75" s="277">
        <f t="shared" si="26"/>
        <v>0</v>
      </c>
      <c r="X75" s="277">
        <f t="shared" si="26"/>
        <v>0</v>
      </c>
      <c r="Y75" s="277">
        <f t="shared" si="26"/>
        <v>0</v>
      </c>
      <c r="Z75" s="277">
        <f t="shared" si="26"/>
        <v>0</v>
      </c>
      <c r="AA75" s="277">
        <f t="shared" si="26"/>
        <v>0</v>
      </c>
      <c r="AB75" s="277">
        <f t="shared" si="26"/>
        <v>0</v>
      </c>
      <c r="AC75" s="277">
        <f t="shared" si="26"/>
        <v>0</v>
      </c>
    </row>
    <row r="76" spans="1:29" x14ac:dyDescent="0.25">
      <c r="A76" s="282" t="s">
        <v>134</v>
      </c>
      <c r="B76" s="114"/>
      <c r="C76" s="264"/>
      <c r="D76" s="280"/>
      <c r="E76" s="101">
        <v>0</v>
      </c>
      <c r="F76" s="277" t="str">
        <f t="shared" si="21"/>
        <v/>
      </c>
      <c r="G76" s="277">
        <f t="shared" si="22"/>
        <v>0</v>
      </c>
      <c r="H76" s="277">
        <f t="shared" si="23"/>
        <v>0</v>
      </c>
      <c r="I76" s="277">
        <f t="shared" si="23"/>
        <v>0</v>
      </c>
      <c r="J76" s="277">
        <f t="shared" si="23"/>
        <v>0</v>
      </c>
      <c r="K76" s="277">
        <f t="shared" si="23"/>
        <v>0</v>
      </c>
      <c r="L76" s="277">
        <f t="shared" si="23"/>
        <v>0</v>
      </c>
      <c r="M76" s="277">
        <f t="shared" si="23"/>
        <v>0</v>
      </c>
      <c r="N76" s="277">
        <f t="shared" si="23"/>
        <v>0</v>
      </c>
      <c r="O76" s="277">
        <f t="shared" si="23"/>
        <v>0</v>
      </c>
      <c r="P76" s="274" t="str">
        <f t="shared" si="24"/>
        <v>Other</v>
      </c>
      <c r="Q76" s="264"/>
      <c r="R76" s="264"/>
      <c r="S76" s="280"/>
      <c r="T76" s="277">
        <f t="shared" si="25"/>
        <v>0</v>
      </c>
      <c r="U76" s="277">
        <f t="shared" si="26"/>
        <v>0</v>
      </c>
      <c r="V76" s="277">
        <f t="shared" si="26"/>
        <v>0</v>
      </c>
      <c r="W76" s="277">
        <f t="shared" si="26"/>
        <v>0</v>
      </c>
      <c r="X76" s="277">
        <f t="shared" si="26"/>
        <v>0</v>
      </c>
      <c r="Y76" s="277">
        <f t="shared" si="26"/>
        <v>0</v>
      </c>
      <c r="Z76" s="277">
        <f t="shared" si="26"/>
        <v>0</v>
      </c>
      <c r="AA76" s="277">
        <f t="shared" si="26"/>
        <v>0</v>
      </c>
      <c r="AB76" s="277">
        <f t="shared" si="26"/>
        <v>0</v>
      </c>
      <c r="AC76" s="277">
        <f t="shared" si="26"/>
        <v>0</v>
      </c>
    </row>
    <row r="77" spans="1:29" x14ac:dyDescent="0.25">
      <c r="A77" s="263" t="s">
        <v>252</v>
      </c>
      <c r="B77" s="114"/>
      <c r="C77" s="264"/>
      <c r="D77" s="280"/>
      <c r="E77" s="277">
        <f t="shared" ref="E77:O77" si="27">SUM(E68:E76)</f>
        <v>0</v>
      </c>
      <c r="F77" s="277">
        <f t="shared" si="27"/>
        <v>0</v>
      </c>
      <c r="G77" s="277">
        <f t="shared" si="27"/>
        <v>0</v>
      </c>
      <c r="H77" s="277">
        <f t="shared" si="27"/>
        <v>0</v>
      </c>
      <c r="I77" s="277">
        <f t="shared" si="27"/>
        <v>0</v>
      </c>
      <c r="J77" s="277">
        <f t="shared" si="27"/>
        <v>0</v>
      </c>
      <c r="K77" s="277">
        <f t="shared" si="27"/>
        <v>0</v>
      </c>
      <c r="L77" s="277">
        <f t="shared" si="27"/>
        <v>0</v>
      </c>
      <c r="M77" s="277">
        <f t="shared" si="27"/>
        <v>0</v>
      </c>
      <c r="N77" s="277">
        <f t="shared" si="27"/>
        <v>0</v>
      </c>
      <c r="O77" s="277">
        <f t="shared" si="27"/>
        <v>0</v>
      </c>
      <c r="P77" s="263" t="s">
        <v>252</v>
      </c>
      <c r="Q77" s="264"/>
      <c r="R77" s="264"/>
      <c r="S77" s="280"/>
      <c r="T77" s="277">
        <f t="shared" ref="T77:AC77" si="28">SUM(T68:T76)</f>
        <v>0</v>
      </c>
      <c r="U77" s="277">
        <f t="shared" si="28"/>
        <v>0</v>
      </c>
      <c r="V77" s="277">
        <f t="shared" si="28"/>
        <v>0</v>
      </c>
      <c r="W77" s="277">
        <f t="shared" si="28"/>
        <v>0</v>
      </c>
      <c r="X77" s="277">
        <f t="shared" si="28"/>
        <v>0</v>
      </c>
      <c r="Y77" s="277">
        <f t="shared" si="28"/>
        <v>0</v>
      </c>
      <c r="Z77" s="277">
        <f t="shared" si="28"/>
        <v>0</v>
      </c>
      <c r="AA77" s="277">
        <f t="shared" si="28"/>
        <v>0</v>
      </c>
      <c r="AB77" s="277">
        <f t="shared" si="28"/>
        <v>0</v>
      </c>
      <c r="AC77" s="277">
        <f t="shared" si="28"/>
        <v>0</v>
      </c>
    </row>
    <row r="78" spans="1:29" x14ac:dyDescent="0.25">
      <c r="A78" s="291"/>
      <c r="B78" s="291"/>
      <c r="C78" s="291"/>
      <c r="D78" s="291"/>
      <c r="E78" s="292"/>
      <c r="F78" s="293"/>
      <c r="G78" s="293"/>
      <c r="H78" s="293"/>
      <c r="I78" s="293"/>
      <c r="J78" s="293"/>
      <c r="K78" s="293"/>
      <c r="L78" s="293"/>
      <c r="M78" s="293"/>
      <c r="N78" s="293"/>
      <c r="O78" s="293"/>
      <c r="P78" s="274"/>
      <c r="Q78" s="291"/>
      <c r="R78" s="291"/>
      <c r="S78" s="291"/>
      <c r="T78" s="293"/>
      <c r="U78" s="293"/>
      <c r="V78" s="293"/>
      <c r="W78" s="293"/>
      <c r="X78" s="293"/>
      <c r="Y78" s="293"/>
      <c r="Z78" s="293"/>
      <c r="AA78" s="293"/>
      <c r="AB78" s="293"/>
      <c r="AC78" s="293"/>
    </row>
    <row r="79" spans="1:29" x14ac:dyDescent="0.25">
      <c r="A79" s="269" t="s">
        <v>253</v>
      </c>
      <c r="B79" s="270" t="s">
        <v>30</v>
      </c>
      <c r="C79" s="270"/>
      <c r="D79" s="271"/>
      <c r="E79" s="292"/>
      <c r="F79" s="293"/>
      <c r="G79" s="293"/>
      <c r="H79" s="293"/>
      <c r="I79" s="293"/>
      <c r="J79" s="293"/>
      <c r="K79" s="293"/>
      <c r="L79" s="293"/>
      <c r="M79" s="293"/>
      <c r="N79" s="293"/>
      <c r="O79" s="293"/>
      <c r="P79" s="269" t="str">
        <f t="shared" ref="P79:P86" si="29">A79</f>
        <v>Payroll Expense</v>
      </c>
      <c r="Q79" s="270"/>
      <c r="R79" s="270"/>
      <c r="S79" s="271"/>
      <c r="T79" s="293"/>
      <c r="U79" s="293"/>
      <c r="V79" s="293"/>
      <c r="W79" s="293"/>
      <c r="X79" s="293"/>
      <c r="Y79" s="293"/>
      <c r="Z79" s="293"/>
      <c r="AA79" s="293"/>
      <c r="AB79" s="293"/>
      <c r="AC79" s="293"/>
    </row>
    <row r="80" spans="1:29" x14ac:dyDescent="0.25">
      <c r="A80" s="285" t="s">
        <v>254</v>
      </c>
      <c r="B80" s="114"/>
      <c r="C80" s="264"/>
      <c r="D80" s="280"/>
      <c r="E80" s="101">
        <v>0</v>
      </c>
      <c r="F80" s="277" t="str">
        <f t="shared" ref="F80:F85" si="30">IFERROR(E80/$B$33,"")</f>
        <v/>
      </c>
      <c r="G80" s="277">
        <f t="shared" ref="G80:G85" si="31">E80*(1+$D$38)</f>
        <v>0</v>
      </c>
      <c r="H80" s="277">
        <f t="shared" ref="H80:O85" si="32">G80*(1+$D$38)</f>
        <v>0</v>
      </c>
      <c r="I80" s="277">
        <f t="shared" si="32"/>
        <v>0</v>
      </c>
      <c r="J80" s="277">
        <f t="shared" si="32"/>
        <v>0</v>
      </c>
      <c r="K80" s="277">
        <f t="shared" si="32"/>
        <v>0</v>
      </c>
      <c r="L80" s="277">
        <f t="shared" si="32"/>
        <v>0</v>
      </c>
      <c r="M80" s="277">
        <f t="shared" si="32"/>
        <v>0</v>
      </c>
      <c r="N80" s="277">
        <f t="shared" si="32"/>
        <v>0</v>
      </c>
      <c r="O80" s="277">
        <f t="shared" si="32"/>
        <v>0</v>
      </c>
      <c r="P80" s="285" t="str">
        <f t="shared" si="29"/>
        <v>Office Salaries</v>
      </c>
      <c r="Q80" s="264"/>
      <c r="R80" s="264"/>
      <c r="S80" s="280"/>
      <c r="T80" s="277">
        <f t="shared" ref="T80:T85" si="33">O80*(1+$D$38)</f>
        <v>0</v>
      </c>
      <c r="U80" s="277">
        <f t="shared" ref="U80:AC85" si="34">T80*(1+$D$38)</f>
        <v>0</v>
      </c>
      <c r="V80" s="277">
        <f t="shared" si="34"/>
        <v>0</v>
      </c>
      <c r="W80" s="277">
        <f t="shared" si="34"/>
        <v>0</v>
      </c>
      <c r="X80" s="277">
        <f t="shared" si="34"/>
        <v>0</v>
      </c>
      <c r="Y80" s="277">
        <f t="shared" si="34"/>
        <v>0</v>
      </c>
      <c r="Z80" s="277">
        <f t="shared" si="34"/>
        <v>0</v>
      </c>
      <c r="AA80" s="277">
        <f t="shared" si="34"/>
        <v>0</v>
      </c>
      <c r="AB80" s="277">
        <f t="shared" si="34"/>
        <v>0</v>
      </c>
      <c r="AC80" s="277">
        <f t="shared" si="34"/>
        <v>0</v>
      </c>
    </row>
    <row r="81" spans="1:29" x14ac:dyDescent="0.25">
      <c r="A81" s="279" t="s">
        <v>255</v>
      </c>
      <c r="B81" s="114"/>
      <c r="C81" s="264"/>
      <c r="D81" s="280"/>
      <c r="E81" s="101">
        <v>0</v>
      </c>
      <c r="F81" s="277" t="str">
        <f t="shared" si="30"/>
        <v/>
      </c>
      <c r="G81" s="277">
        <f t="shared" si="31"/>
        <v>0</v>
      </c>
      <c r="H81" s="277">
        <f t="shared" si="32"/>
        <v>0</v>
      </c>
      <c r="I81" s="277">
        <f t="shared" si="32"/>
        <v>0</v>
      </c>
      <c r="J81" s="277">
        <f t="shared" si="32"/>
        <v>0</v>
      </c>
      <c r="K81" s="277">
        <f t="shared" si="32"/>
        <v>0</v>
      </c>
      <c r="L81" s="277">
        <f t="shared" si="32"/>
        <v>0</v>
      </c>
      <c r="M81" s="277">
        <f t="shared" si="32"/>
        <v>0</v>
      </c>
      <c r="N81" s="277">
        <f t="shared" si="32"/>
        <v>0</v>
      </c>
      <c r="O81" s="277">
        <f t="shared" si="32"/>
        <v>0</v>
      </c>
      <c r="P81" s="279" t="str">
        <f t="shared" si="29"/>
        <v>Manager Salaries</v>
      </c>
      <c r="Q81" s="264"/>
      <c r="R81" s="264"/>
      <c r="S81" s="280"/>
      <c r="T81" s="277">
        <f t="shared" si="33"/>
        <v>0</v>
      </c>
      <c r="U81" s="277">
        <f t="shared" si="34"/>
        <v>0</v>
      </c>
      <c r="V81" s="277">
        <f t="shared" si="34"/>
        <v>0</v>
      </c>
      <c r="W81" s="277">
        <f t="shared" si="34"/>
        <v>0</v>
      </c>
      <c r="X81" s="277">
        <f t="shared" si="34"/>
        <v>0</v>
      </c>
      <c r="Y81" s="277">
        <f t="shared" si="34"/>
        <v>0</v>
      </c>
      <c r="Z81" s="277">
        <f t="shared" si="34"/>
        <v>0</v>
      </c>
      <c r="AA81" s="277">
        <f t="shared" si="34"/>
        <v>0</v>
      </c>
      <c r="AB81" s="277">
        <f t="shared" si="34"/>
        <v>0</v>
      </c>
      <c r="AC81" s="277">
        <f t="shared" si="34"/>
        <v>0</v>
      </c>
    </row>
    <row r="82" spans="1:29" x14ac:dyDescent="0.25">
      <c r="A82" s="282" t="s">
        <v>256</v>
      </c>
      <c r="B82" s="114"/>
      <c r="C82" s="264"/>
      <c r="D82" s="280"/>
      <c r="E82" s="101">
        <v>0</v>
      </c>
      <c r="F82" s="277" t="str">
        <f t="shared" si="30"/>
        <v/>
      </c>
      <c r="G82" s="277">
        <f t="shared" si="31"/>
        <v>0</v>
      </c>
      <c r="H82" s="277">
        <f t="shared" si="32"/>
        <v>0</v>
      </c>
      <c r="I82" s="277">
        <f t="shared" si="32"/>
        <v>0</v>
      </c>
      <c r="J82" s="277">
        <f t="shared" si="32"/>
        <v>0</v>
      </c>
      <c r="K82" s="277">
        <f t="shared" si="32"/>
        <v>0</v>
      </c>
      <c r="L82" s="277">
        <f t="shared" si="32"/>
        <v>0</v>
      </c>
      <c r="M82" s="277">
        <f t="shared" si="32"/>
        <v>0</v>
      </c>
      <c r="N82" s="277">
        <f t="shared" si="32"/>
        <v>0</v>
      </c>
      <c r="O82" s="277">
        <f t="shared" si="32"/>
        <v>0</v>
      </c>
      <c r="P82" s="282" t="str">
        <f t="shared" si="29"/>
        <v>Employee Rent Free Unit</v>
      </c>
      <c r="Q82" s="264"/>
      <c r="R82" s="264"/>
      <c r="S82" s="280"/>
      <c r="T82" s="277">
        <f t="shared" si="33"/>
        <v>0</v>
      </c>
      <c r="U82" s="277">
        <f t="shared" si="34"/>
        <v>0</v>
      </c>
      <c r="V82" s="277">
        <f t="shared" si="34"/>
        <v>0</v>
      </c>
      <c r="W82" s="277">
        <f t="shared" si="34"/>
        <v>0</v>
      </c>
      <c r="X82" s="277">
        <f t="shared" si="34"/>
        <v>0</v>
      </c>
      <c r="Y82" s="277">
        <f t="shared" si="34"/>
        <v>0</v>
      </c>
      <c r="Z82" s="277">
        <f t="shared" si="34"/>
        <v>0</v>
      </c>
      <c r="AA82" s="277">
        <f t="shared" si="34"/>
        <v>0</v>
      </c>
      <c r="AB82" s="277">
        <f t="shared" si="34"/>
        <v>0</v>
      </c>
      <c r="AC82" s="277">
        <f t="shared" si="34"/>
        <v>0</v>
      </c>
    </row>
    <row r="83" spans="1:29" x14ac:dyDescent="0.25">
      <c r="A83" s="290" t="s">
        <v>257</v>
      </c>
      <c r="B83" s="114"/>
      <c r="C83" s="264"/>
      <c r="D83" s="280"/>
      <c r="E83" s="101">
        <v>0</v>
      </c>
      <c r="F83" s="277" t="str">
        <f t="shared" si="30"/>
        <v/>
      </c>
      <c r="G83" s="277">
        <f t="shared" si="31"/>
        <v>0</v>
      </c>
      <c r="H83" s="277">
        <f t="shared" si="32"/>
        <v>0</v>
      </c>
      <c r="I83" s="277">
        <f t="shared" si="32"/>
        <v>0</v>
      </c>
      <c r="J83" s="277">
        <f t="shared" si="32"/>
        <v>0</v>
      </c>
      <c r="K83" s="277">
        <f t="shared" si="32"/>
        <v>0</v>
      </c>
      <c r="L83" s="277">
        <f t="shared" si="32"/>
        <v>0</v>
      </c>
      <c r="M83" s="277">
        <f t="shared" si="32"/>
        <v>0</v>
      </c>
      <c r="N83" s="277">
        <f t="shared" si="32"/>
        <v>0</v>
      </c>
      <c r="O83" s="277">
        <f t="shared" si="32"/>
        <v>0</v>
      </c>
      <c r="P83" s="290" t="str">
        <f t="shared" si="29"/>
        <v>Janitor/Maintenance Salaries</v>
      </c>
      <c r="Q83" s="264"/>
      <c r="R83" s="264"/>
      <c r="S83" s="280"/>
      <c r="T83" s="277">
        <f t="shared" si="33"/>
        <v>0</v>
      </c>
      <c r="U83" s="277">
        <f t="shared" si="34"/>
        <v>0</v>
      </c>
      <c r="V83" s="277">
        <f t="shared" si="34"/>
        <v>0</v>
      </c>
      <c r="W83" s="277">
        <f t="shared" si="34"/>
        <v>0</v>
      </c>
      <c r="X83" s="277">
        <f t="shared" si="34"/>
        <v>0</v>
      </c>
      <c r="Y83" s="277">
        <f t="shared" si="34"/>
        <v>0</v>
      </c>
      <c r="Z83" s="277">
        <f t="shared" si="34"/>
        <v>0</v>
      </c>
      <c r="AA83" s="277">
        <f t="shared" si="34"/>
        <v>0</v>
      </c>
      <c r="AB83" s="277">
        <f t="shared" si="34"/>
        <v>0</v>
      </c>
      <c r="AC83" s="277">
        <f t="shared" si="34"/>
        <v>0</v>
      </c>
    </row>
    <row r="84" spans="1:29" ht="26.4" x14ac:dyDescent="0.25">
      <c r="A84" s="294" t="s">
        <v>258</v>
      </c>
      <c r="B84" s="114"/>
      <c r="C84" s="264"/>
      <c r="D84" s="280"/>
      <c r="E84" s="101">
        <v>0</v>
      </c>
      <c r="F84" s="277" t="str">
        <f t="shared" si="30"/>
        <v/>
      </c>
      <c r="G84" s="277">
        <f t="shared" si="31"/>
        <v>0</v>
      </c>
      <c r="H84" s="277">
        <f t="shared" si="32"/>
        <v>0</v>
      </c>
      <c r="I84" s="277">
        <f t="shared" si="32"/>
        <v>0</v>
      </c>
      <c r="J84" s="277">
        <f t="shared" si="32"/>
        <v>0</v>
      </c>
      <c r="K84" s="277">
        <f t="shared" si="32"/>
        <v>0</v>
      </c>
      <c r="L84" s="277">
        <f t="shared" si="32"/>
        <v>0</v>
      </c>
      <c r="M84" s="277">
        <f t="shared" si="32"/>
        <v>0</v>
      </c>
      <c r="N84" s="277">
        <f t="shared" si="32"/>
        <v>0</v>
      </c>
      <c r="O84" s="277">
        <f t="shared" si="32"/>
        <v>0</v>
      </c>
      <c r="P84" s="290" t="str">
        <f t="shared" si="29"/>
        <v>Payroll Tax/Workers Comp &amp; Employee Benefits</v>
      </c>
      <c r="Q84" s="264"/>
      <c r="R84" s="264"/>
      <c r="S84" s="280"/>
      <c r="T84" s="277">
        <f t="shared" si="33"/>
        <v>0</v>
      </c>
      <c r="U84" s="277">
        <f t="shared" si="34"/>
        <v>0</v>
      </c>
      <c r="V84" s="277">
        <f t="shared" si="34"/>
        <v>0</v>
      </c>
      <c r="W84" s="277">
        <f t="shared" si="34"/>
        <v>0</v>
      </c>
      <c r="X84" s="277">
        <f t="shared" si="34"/>
        <v>0</v>
      </c>
      <c r="Y84" s="277">
        <f t="shared" si="34"/>
        <v>0</v>
      </c>
      <c r="Z84" s="277">
        <f t="shared" si="34"/>
        <v>0</v>
      </c>
      <c r="AA84" s="277">
        <f t="shared" si="34"/>
        <v>0</v>
      </c>
      <c r="AB84" s="277">
        <f t="shared" si="34"/>
        <v>0</v>
      </c>
      <c r="AC84" s="277">
        <f t="shared" si="34"/>
        <v>0</v>
      </c>
    </row>
    <row r="85" spans="1:29" x14ac:dyDescent="0.25">
      <c r="A85" s="282" t="s">
        <v>134</v>
      </c>
      <c r="B85" s="114"/>
      <c r="C85" s="264"/>
      <c r="D85" s="280"/>
      <c r="E85" s="101">
        <v>0</v>
      </c>
      <c r="F85" s="277" t="str">
        <f t="shared" si="30"/>
        <v/>
      </c>
      <c r="G85" s="277">
        <f t="shared" si="31"/>
        <v>0</v>
      </c>
      <c r="H85" s="277">
        <f t="shared" si="32"/>
        <v>0</v>
      </c>
      <c r="I85" s="277">
        <f t="shared" si="32"/>
        <v>0</v>
      </c>
      <c r="J85" s="277">
        <f t="shared" si="32"/>
        <v>0</v>
      </c>
      <c r="K85" s="277">
        <f t="shared" si="32"/>
        <v>0</v>
      </c>
      <c r="L85" s="277">
        <f t="shared" si="32"/>
        <v>0</v>
      </c>
      <c r="M85" s="277">
        <f t="shared" si="32"/>
        <v>0</v>
      </c>
      <c r="N85" s="277">
        <f t="shared" si="32"/>
        <v>0</v>
      </c>
      <c r="O85" s="277">
        <f t="shared" si="32"/>
        <v>0</v>
      </c>
      <c r="P85" s="282" t="str">
        <f t="shared" si="29"/>
        <v>Other</v>
      </c>
      <c r="Q85" s="264"/>
      <c r="R85" s="264"/>
      <c r="S85" s="280"/>
      <c r="T85" s="277">
        <f t="shared" si="33"/>
        <v>0</v>
      </c>
      <c r="U85" s="277">
        <f t="shared" si="34"/>
        <v>0</v>
      </c>
      <c r="V85" s="277">
        <f t="shared" si="34"/>
        <v>0</v>
      </c>
      <c r="W85" s="277">
        <f t="shared" si="34"/>
        <v>0</v>
      </c>
      <c r="X85" s="277">
        <f t="shared" si="34"/>
        <v>0</v>
      </c>
      <c r="Y85" s="277">
        <f t="shared" si="34"/>
        <v>0</v>
      </c>
      <c r="Z85" s="277">
        <f t="shared" si="34"/>
        <v>0</v>
      </c>
      <c r="AA85" s="277">
        <f t="shared" si="34"/>
        <v>0</v>
      </c>
      <c r="AB85" s="277">
        <f t="shared" si="34"/>
        <v>0</v>
      </c>
      <c r="AC85" s="277">
        <f t="shared" si="34"/>
        <v>0</v>
      </c>
    </row>
    <row r="86" spans="1:29" x14ac:dyDescent="0.25">
      <c r="A86" s="263" t="s">
        <v>259</v>
      </c>
      <c r="B86" s="114"/>
      <c r="C86" s="264"/>
      <c r="D86" s="280"/>
      <c r="E86" s="277">
        <f>SUM(E80:E85)</f>
        <v>0</v>
      </c>
      <c r="F86" s="277">
        <f t="shared" ref="F86:O86" si="35">SUM(F80:F85)</f>
        <v>0</v>
      </c>
      <c r="G86" s="277">
        <f t="shared" si="35"/>
        <v>0</v>
      </c>
      <c r="H86" s="277">
        <f t="shared" si="35"/>
        <v>0</v>
      </c>
      <c r="I86" s="277">
        <f t="shared" si="35"/>
        <v>0</v>
      </c>
      <c r="J86" s="277">
        <f t="shared" si="35"/>
        <v>0</v>
      </c>
      <c r="K86" s="277">
        <f t="shared" si="35"/>
        <v>0</v>
      </c>
      <c r="L86" s="277">
        <f t="shared" si="35"/>
        <v>0</v>
      </c>
      <c r="M86" s="277">
        <f t="shared" si="35"/>
        <v>0</v>
      </c>
      <c r="N86" s="277">
        <f t="shared" si="35"/>
        <v>0</v>
      </c>
      <c r="O86" s="277">
        <f t="shared" si="35"/>
        <v>0</v>
      </c>
      <c r="P86" s="263" t="str">
        <f t="shared" si="29"/>
        <v>Total Payroll Expense</v>
      </c>
      <c r="Q86" s="264"/>
      <c r="R86" s="264"/>
      <c r="S86" s="280"/>
      <c r="T86" s="277">
        <f t="shared" ref="T86:AC86" si="36">SUM(T80:T85)</f>
        <v>0</v>
      </c>
      <c r="U86" s="277">
        <f t="shared" si="36"/>
        <v>0</v>
      </c>
      <c r="V86" s="277">
        <f t="shared" si="36"/>
        <v>0</v>
      </c>
      <c r="W86" s="277">
        <f t="shared" si="36"/>
        <v>0</v>
      </c>
      <c r="X86" s="277">
        <f t="shared" si="36"/>
        <v>0</v>
      </c>
      <c r="Y86" s="277">
        <f t="shared" si="36"/>
        <v>0</v>
      </c>
      <c r="Z86" s="277">
        <f t="shared" si="36"/>
        <v>0</v>
      </c>
      <c r="AA86" s="277">
        <f t="shared" si="36"/>
        <v>0</v>
      </c>
      <c r="AB86" s="277">
        <f t="shared" si="36"/>
        <v>0</v>
      </c>
      <c r="AC86" s="277">
        <f t="shared" si="36"/>
        <v>0</v>
      </c>
    </row>
    <row r="87" spans="1:29" x14ac:dyDescent="0.25">
      <c r="E87" s="272"/>
      <c r="F87" s="273"/>
      <c r="G87" s="273"/>
      <c r="H87" s="273"/>
      <c r="I87" s="273"/>
      <c r="J87" s="273"/>
      <c r="K87" s="273"/>
      <c r="L87" s="273"/>
      <c r="M87" s="273"/>
      <c r="N87" s="273"/>
      <c r="O87" s="273"/>
      <c r="T87" s="272"/>
      <c r="U87" s="273"/>
      <c r="V87" s="273"/>
      <c r="W87" s="273"/>
      <c r="X87" s="273"/>
      <c r="Y87" s="273"/>
      <c r="Z87" s="273"/>
      <c r="AA87" s="273"/>
      <c r="AB87" s="273"/>
      <c r="AC87" s="273"/>
    </row>
    <row r="88" spans="1:29" x14ac:dyDescent="0.25">
      <c r="A88" s="269" t="s">
        <v>260</v>
      </c>
      <c r="B88" s="270" t="s">
        <v>30</v>
      </c>
      <c r="C88" s="270"/>
      <c r="D88" s="271"/>
      <c r="E88" s="272"/>
      <c r="F88" s="273"/>
      <c r="G88" s="273"/>
      <c r="H88" s="273"/>
      <c r="I88" s="273"/>
      <c r="J88" s="273"/>
      <c r="K88" s="273"/>
      <c r="L88" s="273"/>
      <c r="M88" s="273"/>
      <c r="N88" s="273"/>
      <c r="O88" s="273"/>
      <c r="P88" s="269" t="s">
        <v>260</v>
      </c>
      <c r="Q88" s="270"/>
      <c r="R88" s="270"/>
      <c r="S88" s="271"/>
      <c r="T88" s="272"/>
      <c r="U88" s="273"/>
      <c r="V88" s="273"/>
      <c r="W88" s="273"/>
      <c r="X88" s="273"/>
      <c r="Y88" s="273"/>
      <c r="Z88" s="273"/>
      <c r="AA88" s="273"/>
      <c r="AB88" s="273"/>
      <c r="AC88" s="273"/>
    </row>
    <row r="89" spans="1:29" x14ac:dyDescent="0.25">
      <c r="A89" s="285" t="s">
        <v>261</v>
      </c>
      <c r="B89" s="114"/>
      <c r="C89" s="264"/>
      <c r="D89" s="280"/>
      <c r="E89" s="101">
        <v>0</v>
      </c>
      <c r="F89" s="277" t="str">
        <f>IFERROR(E89/$B$33,"")</f>
        <v/>
      </c>
      <c r="G89" s="277">
        <f>E89*(1+$D$38)</f>
        <v>0</v>
      </c>
      <c r="H89" s="277">
        <f t="shared" ref="H89:N92" si="37">G89*(1+$D$38)</f>
        <v>0</v>
      </c>
      <c r="I89" s="277">
        <f t="shared" si="37"/>
        <v>0</v>
      </c>
      <c r="J89" s="277">
        <f t="shared" si="37"/>
        <v>0</v>
      </c>
      <c r="K89" s="277">
        <f t="shared" si="37"/>
        <v>0</v>
      </c>
      <c r="L89" s="277">
        <f t="shared" si="37"/>
        <v>0</v>
      </c>
      <c r="M89" s="277">
        <f t="shared" si="37"/>
        <v>0</v>
      </c>
      <c r="N89" s="277">
        <f t="shared" si="37"/>
        <v>0</v>
      </c>
      <c r="O89" s="277">
        <f>N89*(1+$D$38)</f>
        <v>0</v>
      </c>
      <c r="P89" s="274" t="str">
        <f>A89</f>
        <v>Real Estate Taxes</v>
      </c>
      <c r="Q89" s="264"/>
      <c r="R89" s="264"/>
      <c r="S89" s="280"/>
      <c r="T89" s="277">
        <f>O89*(1+$D$38)</f>
        <v>0</v>
      </c>
      <c r="U89" s="277">
        <f t="shared" ref="U89:AC92" si="38">T89*(1+$D$38)</f>
        <v>0</v>
      </c>
      <c r="V89" s="277">
        <f t="shared" si="38"/>
        <v>0</v>
      </c>
      <c r="W89" s="277">
        <f t="shared" si="38"/>
        <v>0</v>
      </c>
      <c r="X89" s="277">
        <f t="shared" si="38"/>
        <v>0</v>
      </c>
      <c r="Y89" s="277">
        <f t="shared" si="38"/>
        <v>0</v>
      </c>
      <c r="Z89" s="277">
        <f t="shared" si="38"/>
        <v>0</v>
      </c>
      <c r="AA89" s="277">
        <f t="shared" si="38"/>
        <v>0</v>
      </c>
      <c r="AB89" s="277">
        <f t="shared" si="38"/>
        <v>0</v>
      </c>
      <c r="AC89" s="277">
        <f t="shared" si="38"/>
        <v>0</v>
      </c>
    </row>
    <row r="90" spans="1:29" s="259" customFormat="1" ht="13.2" customHeight="1" x14ac:dyDescent="0.25">
      <c r="A90" s="274" t="s">
        <v>262</v>
      </c>
      <c r="B90" s="115"/>
      <c r="C90" s="295"/>
      <c r="D90" s="296"/>
      <c r="E90" s="102">
        <v>0</v>
      </c>
      <c r="F90" s="277" t="str">
        <f>IFERROR(E90/$B$33,"")</f>
        <v/>
      </c>
      <c r="G90" s="297">
        <f>E90*(1+$D$38)</f>
        <v>0</v>
      </c>
      <c r="H90" s="297">
        <f t="shared" si="37"/>
        <v>0</v>
      </c>
      <c r="I90" s="297">
        <f t="shared" si="37"/>
        <v>0</v>
      </c>
      <c r="J90" s="297">
        <f t="shared" si="37"/>
        <v>0</v>
      </c>
      <c r="K90" s="297">
        <f t="shared" si="37"/>
        <v>0</v>
      </c>
      <c r="L90" s="297">
        <f t="shared" si="37"/>
        <v>0</v>
      </c>
      <c r="M90" s="297">
        <f t="shared" si="37"/>
        <v>0</v>
      </c>
      <c r="N90" s="297">
        <f t="shared" si="37"/>
        <v>0</v>
      </c>
      <c r="O90" s="297">
        <f>N90*(1+$D$38)</f>
        <v>0</v>
      </c>
      <c r="P90" s="298" t="str">
        <f>A90</f>
        <v>Insurance (property, liability)</v>
      </c>
      <c r="Q90" s="299"/>
      <c r="R90" s="299"/>
      <c r="S90" s="300"/>
      <c r="T90" s="297">
        <f>O90*(1+$D$38)</f>
        <v>0</v>
      </c>
      <c r="U90" s="297">
        <f t="shared" si="38"/>
        <v>0</v>
      </c>
      <c r="V90" s="297">
        <f t="shared" si="38"/>
        <v>0</v>
      </c>
      <c r="W90" s="297">
        <f t="shared" si="38"/>
        <v>0</v>
      </c>
      <c r="X90" s="297">
        <f t="shared" si="38"/>
        <v>0</v>
      </c>
      <c r="Y90" s="297">
        <f t="shared" si="38"/>
        <v>0</v>
      </c>
      <c r="Z90" s="297">
        <f t="shared" si="38"/>
        <v>0</v>
      </c>
      <c r="AA90" s="297">
        <f t="shared" si="38"/>
        <v>0</v>
      </c>
      <c r="AB90" s="297">
        <f t="shared" si="38"/>
        <v>0</v>
      </c>
      <c r="AC90" s="297">
        <f t="shared" si="38"/>
        <v>0</v>
      </c>
    </row>
    <row r="91" spans="1:29" x14ac:dyDescent="0.25">
      <c r="A91" s="287" t="s">
        <v>263</v>
      </c>
      <c r="B91" s="114"/>
      <c r="C91" s="264"/>
      <c r="D91" s="280"/>
      <c r="E91" s="101">
        <v>0</v>
      </c>
      <c r="F91" s="277" t="str">
        <f>IFERROR(E91/$B$33,"")</f>
        <v/>
      </c>
      <c r="G91" s="277">
        <f>E91*(1+$D$38)</f>
        <v>0</v>
      </c>
      <c r="H91" s="277">
        <f t="shared" si="37"/>
        <v>0</v>
      </c>
      <c r="I91" s="277">
        <f t="shared" si="37"/>
        <v>0</v>
      </c>
      <c r="J91" s="277">
        <f t="shared" si="37"/>
        <v>0</v>
      </c>
      <c r="K91" s="277">
        <f t="shared" si="37"/>
        <v>0</v>
      </c>
      <c r="L91" s="277">
        <f t="shared" si="37"/>
        <v>0</v>
      </c>
      <c r="M91" s="277">
        <f t="shared" si="37"/>
        <v>0</v>
      </c>
      <c r="N91" s="277">
        <f t="shared" si="37"/>
        <v>0</v>
      </c>
      <c r="O91" s="277">
        <f>N91*(1+$D$38)</f>
        <v>0</v>
      </c>
      <c r="P91" s="274" t="str">
        <f>A91</f>
        <v xml:space="preserve">   Misc. Taxes, Licenses &amp; Permits</v>
      </c>
      <c r="Q91" s="264"/>
      <c r="R91" s="264"/>
      <c r="S91" s="280"/>
      <c r="T91" s="277">
        <f>O91*(1+$D$38)</f>
        <v>0</v>
      </c>
      <c r="U91" s="277">
        <f t="shared" si="38"/>
        <v>0</v>
      </c>
      <c r="V91" s="277">
        <f t="shared" si="38"/>
        <v>0</v>
      </c>
      <c r="W91" s="277">
        <f t="shared" si="38"/>
        <v>0</v>
      </c>
      <c r="X91" s="277">
        <f t="shared" si="38"/>
        <v>0</v>
      </c>
      <c r="Y91" s="277">
        <f t="shared" si="38"/>
        <v>0</v>
      </c>
      <c r="Z91" s="277">
        <f t="shared" si="38"/>
        <v>0</v>
      </c>
      <c r="AA91" s="277">
        <f t="shared" si="38"/>
        <v>0</v>
      </c>
      <c r="AB91" s="277">
        <f t="shared" si="38"/>
        <v>0</v>
      </c>
      <c r="AC91" s="277">
        <f t="shared" si="38"/>
        <v>0</v>
      </c>
    </row>
    <row r="92" spans="1:29" x14ac:dyDescent="0.25">
      <c r="A92" s="274" t="s">
        <v>134</v>
      </c>
      <c r="B92" s="114"/>
      <c r="C92" s="264"/>
      <c r="D92" s="280"/>
      <c r="E92" s="101">
        <v>0</v>
      </c>
      <c r="F92" s="277" t="str">
        <f>IFERROR(E92/$B$33,"")</f>
        <v/>
      </c>
      <c r="G92" s="277">
        <f>E92*(1+$D$38)</f>
        <v>0</v>
      </c>
      <c r="H92" s="277">
        <f t="shared" si="37"/>
        <v>0</v>
      </c>
      <c r="I92" s="277">
        <f t="shared" si="37"/>
        <v>0</v>
      </c>
      <c r="J92" s="277">
        <f t="shared" si="37"/>
        <v>0</v>
      </c>
      <c r="K92" s="277">
        <f t="shared" si="37"/>
        <v>0</v>
      </c>
      <c r="L92" s="277">
        <f t="shared" si="37"/>
        <v>0</v>
      </c>
      <c r="M92" s="277">
        <f t="shared" si="37"/>
        <v>0</v>
      </c>
      <c r="N92" s="277">
        <f t="shared" si="37"/>
        <v>0</v>
      </c>
      <c r="O92" s="277">
        <f>N92*(1+$D$38)</f>
        <v>0</v>
      </c>
      <c r="P92" s="274" t="s">
        <v>134</v>
      </c>
      <c r="Q92" s="264"/>
      <c r="R92" s="264"/>
      <c r="S92" s="280"/>
      <c r="T92" s="277">
        <f>O92*(1+$D$38)</f>
        <v>0</v>
      </c>
      <c r="U92" s="277">
        <f t="shared" si="38"/>
        <v>0</v>
      </c>
      <c r="V92" s="277">
        <f t="shared" si="38"/>
        <v>0</v>
      </c>
      <c r="W92" s="277">
        <f t="shared" si="38"/>
        <v>0</v>
      </c>
      <c r="X92" s="277">
        <f t="shared" si="38"/>
        <v>0</v>
      </c>
      <c r="Y92" s="277">
        <f t="shared" si="38"/>
        <v>0</v>
      </c>
      <c r="Z92" s="277">
        <f t="shared" si="38"/>
        <v>0</v>
      </c>
      <c r="AA92" s="277">
        <f t="shared" si="38"/>
        <v>0</v>
      </c>
      <c r="AB92" s="277">
        <f t="shared" si="38"/>
        <v>0</v>
      </c>
      <c r="AC92" s="277">
        <f t="shared" si="38"/>
        <v>0</v>
      </c>
    </row>
    <row r="93" spans="1:29" x14ac:dyDescent="0.25">
      <c r="A93" s="263" t="s">
        <v>264</v>
      </c>
      <c r="B93" s="114"/>
      <c r="C93" s="264"/>
      <c r="D93" s="280"/>
      <c r="E93" s="277">
        <f t="shared" ref="E93:O93" si="39">SUM(E89:E92)</f>
        <v>0</v>
      </c>
      <c r="F93" s="277">
        <f t="shared" si="39"/>
        <v>0</v>
      </c>
      <c r="G93" s="277">
        <f t="shared" si="39"/>
        <v>0</v>
      </c>
      <c r="H93" s="277">
        <f t="shared" si="39"/>
        <v>0</v>
      </c>
      <c r="I93" s="277">
        <f t="shared" si="39"/>
        <v>0</v>
      </c>
      <c r="J93" s="277">
        <f t="shared" si="39"/>
        <v>0</v>
      </c>
      <c r="K93" s="277">
        <f t="shared" si="39"/>
        <v>0</v>
      </c>
      <c r="L93" s="277">
        <f t="shared" si="39"/>
        <v>0</v>
      </c>
      <c r="M93" s="277">
        <f t="shared" si="39"/>
        <v>0</v>
      </c>
      <c r="N93" s="277">
        <f t="shared" si="39"/>
        <v>0</v>
      </c>
      <c r="O93" s="277">
        <f t="shared" si="39"/>
        <v>0</v>
      </c>
      <c r="P93" s="263" t="s">
        <v>264</v>
      </c>
      <c r="Q93" s="264"/>
      <c r="R93" s="264"/>
      <c r="S93" s="280"/>
      <c r="T93" s="277">
        <f t="shared" ref="T93:AC93" si="40">SUM(T89:T92)</f>
        <v>0</v>
      </c>
      <c r="U93" s="277">
        <f t="shared" si="40"/>
        <v>0</v>
      </c>
      <c r="V93" s="277">
        <f t="shared" si="40"/>
        <v>0</v>
      </c>
      <c r="W93" s="277">
        <f t="shared" si="40"/>
        <v>0</v>
      </c>
      <c r="X93" s="277">
        <f t="shared" si="40"/>
        <v>0</v>
      </c>
      <c r="Y93" s="277">
        <f t="shared" si="40"/>
        <v>0</v>
      </c>
      <c r="Z93" s="277">
        <f t="shared" si="40"/>
        <v>0</v>
      </c>
      <c r="AA93" s="277">
        <f t="shared" si="40"/>
        <v>0</v>
      </c>
      <c r="AB93" s="277">
        <f t="shared" si="40"/>
        <v>0</v>
      </c>
      <c r="AC93" s="277">
        <f t="shared" si="40"/>
        <v>0</v>
      </c>
    </row>
    <row r="94" spans="1:29" x14ac:dyDescent="0.25">
      <c r="E94" s="272"/>
      <c r="F94" s="273"/>
      <c r="G94" s="273"/>
      <c r="H94" s="273"/>
      <c r="I94" s="273"/>
      <c r="J94" s="273"/>
      <c r="K94" s="273"/>
      <c r="L94" s="273"/>
      <c r="M94" s="273"/>
      <c r="N94" s="273"/>
      <c r="O94" s="273"/>
      <c r="T94" s="272"/>
      <c r="U94" s="273"/>
      <c r="V94" s="273"/>
      <c r="W94" s="273"/>
      <c r="X94" s="273"/>
      <c r="Y94" s="273"/>
      <c r="Z94" s="273"/>
      <c r="AA94" s="273"/>
      <c r="AB94" s="273"/>
      <c r="AC94" s="273"/>
    </row>
    <row r="95" spans="1:29" x14ac:dyDescent="0.25">
      <c r="A95" s="286" t="s">
        <v>265</v>
      </c>
      <c r="B95" s="270"/>
      <c r="C95" s="270"/>
      <c r="D95" s="271"/>
      <c r="E95" s="101">
        <v>0</v>
      </c>
      <c r="F95" s="277" t="str">
        <f>IFERROR(E95/$B$33,"")</f>
        <v/>
      </c>
      <c r="G95" s="277">
        <f>E95*(1+$D$38)</f>
        <v>0</v>
      </c>
      <c r="H95" s="277">
        <f>G95*(1+$D$38)</f>
        <v>0</v>
      </c>
      <c r="I95" s="277">
        <f t="shared" ref="I95:N95" si="41">H95*(1+$D$38)</f>
        <v>0</v>
      </c>
      <c r="J95" s="277">
        <f t="shared" si="41"/>
        <v>0</v>
      </c>
      <c r="K95" s="277">
        <f t="shared" si="41"/>
        <v>0</v>
      </c>
      <c r="L95" s="277">
        <f t="shared" si="41"/>
        <v>0</v>
      </c>
      <c r="M95" s="277">
        <f t="shared" si="41"/>
        <v>0</v>
      </c>
      <c r="N95" s="277">
        <f t="shared" si="41"/>
        <v>0</v>
      </c>
      <c r="O95" s="277">
        <f>N95*(1+$D$38)</f>
        <v>0</v>
      </c>
      <c r="P95" s="286" t="s">
        <v>265</v>
      </c>
      <c r="Q95" s="270"/>
      <c r="R95" s="270"/>
      <c r="S95" s="271"/>
      <c r="T95" s="277">
        <f>O95*(1+$D$38)</f>
        <v>0</v>
      </c>
      <c r="U95" s="277">
        <f t="shared" ref="U95:AC96" si="42">T95*(1+$D$38)</f>
        <v>0</v>
      </c>
      <c r="V95" s="277">
        <f t="shared" si="42"/>
        <v>0</v>
      </c>
      <c r="W95" s="277">
        <f t="shared" si="42"/>
        <v>0</v>
      </c>
      <c r="X95" s="277">
        <f t="shared" si="42"/>
        <v>0</v>
      </c>
      <c r="Y95" s="277">
        <f t="shared" si="42"/>
        <v>0</v>
      </c>
      <c r="Z95" s="277">
        <f t="shared" si="42"/>
        <v>0</v>
      </c>
      <c r="AA95" s="277">
        <f t="shared" si="42"/>
        <v>0</v>
      </c>
      <c r="AB95" s="277">
        <f t="shared" si="42"/>
        <v>0</v>
      </c>
      <c r="AC95" s="277">
        <f t="shared" si="42"/>
        <v>0</v>
      </c>
    </row>
    <row r="96" spans="1:29" x14ac:dyDescent="0.25">
      <c r="A96" s="286" t="s">
        <v>266</v>
      </c>
      <c r="B96" s="270"/>
      <c r="C96" s="270"/>
      <c r="D96" s="271"/>
      <c r="E96" s="101">
        <v>0</v>
      </c>
      <c r="F96" s="277" t="str">
        <f>IFERROR(E96/$B$33,"")</f>
        <v/>
      </c>
      <c r="G96" s="277">
        <f>E96*(1+$D$38)</f>
        <v>0</v>
      </c>
      <c r="H96" s="277">
        <f t="shared" ref="H96:N96" si="43">G96*(1+$D$38)</f>
        <v>0</v>
      </c>
      <c r="I96" s="277">
        <f t="shared" si="43"/>
        <v>0</v>
      </c>
      <c r="J96" s="277">
        <f t="shared" si="43"/>
        <v>0</v>
      </c>
      <c r="K96" s="277">
        <f t="shared" si="43"/>
        <v>0</v>
      </c>
      <c r="L96" s="277">
        <f t="shared" si="43"/>
        <v>0</v>
      </c>
      <c r="M96" s="277">
        <f t="shared" si="43"/>
        <v>0</v>
      </c>
      <c r="N96" s="277">
        <f t="shared" si="43"/>
        <v>0</v>
      </c>
      <c r="O96" s="277">
        <f>N96*(1+$D$38)</f>
        <v>0</v>
      </c>
      <c r="P96" s="286" t="s">
        <v>266</v>
      </c>
      <c r="Q96" s="270"/>
      <c r="R96" s="270"/>
      <c r="S96" s="271"/>
      <c r="T96" s="277">
        <f>O96*(1+$D$38)</f>
        <v>0</v>
      </c>
      <c r="U96" s="277">
        <f t="shared" si="42"/>
        <v>0</v>
      </c>
      <c r="V96" s="277">
        <f t="shared" si="42"/>
        <v>0</v>
      </c>
      <c r="W96" s="277">
        <f t="shared" si="42"/>
        <v>0</v>
      </c>
      <c r="X96" s="277">
        <f t="shared" si="42"/>
        <v>0</v>
      </c>
      <c r="Y96" s="277">
        <f t="shared" si="42"/>
        <v>0</v>
      </c>
      <c r="Z96" s="277">
        <f t="shared" si="42"/>
        <v>0</v>
      </c>
      <c r="AA96" s="277">
        <f t="shared" si="42"/>
        <v>0</v>
      </c>
      <c r="AB96" s="277">
        <f t="shared" si="42"/>
        <v>0</v>
      </c>
      <c r="AC96" s="277">
        <f t="shared" si="42"/>
        <v>0</v>
      </c>
    </row>
    <row r="97" spans="1:29" x14ac:dyDescent="0.25">
      <c r="E97" s="272"/>
      <c r="F97" s="273"/>
      <c r="G97" s="273"/>
      <c r="H97" s="273"/>
      <c r="I97" s="273"/>
      <c r="J97" s="273"/>
      <c r="K97" s="273"/>
      <c r="L97" s="273"/>
      <c r="M97" s="273"/>
      <c r="N97" s="273"/>
      <c r="O97" s="273"/>
      <c r="T97" s="272"/>
      <c r="U97" s="273"/>
      <c r="V97" s="273"/>
      <c r="W97" s="273"/>
      <c r="X97" s="273"/>
      <c r="Y97" s="273"/>
      <c r="Z97" s="273"/>
      <c r="AA97" s="273"/>
      <c r="AB97" s="273"/>
      <c r="AC97" s="273"/>
    </row>
    <row r="98" spans="1:29" x14ac:dyDescent="0.25">
      <c r="A98" s="269" t="s">
        <v>267</v>
      </c>
      <c r="B98" s="270"/>
      <c r="C98" s="270"/>
      <c r="D98" s="271"/>
      <c r="E98" s="284">
        <f>SUM(E55,E57,E65,E77,E86,E93,E95,E96)</f>
        <v>0</v>
      </c>
      <c r="F98" s="284">
        <f>SUM(F55,F57,F65,F77,F86,F93,F95,F96)</f>
        <v>0</v>
      </c>
      <c r="G98" s="284">
        <f t="shared" ref="G98:O98" si="44">SUM(G55,G57,G65,G77,G86,G93,G95,G96)</f>
        <v>0</v>
      </c>
      <c r="H98" s="284">
        <f t="shared" si="44"/>
        <v>0</v>
      </c>
      <c r="I98" s="284">
        <f t="shared" si="44"/>
        <v>0</v>
      </c>
      <c r="J98" s="284">
        <f t="shared" si="44"/>
        <v>0</v>
      </c>
      <c r="K98" s="284">
        <f t="shared" si="44"/>
        <v>0</v>
      </c>
      <c r="L98" s="284">
        <f t="shared" si="44"/>
        <v>0</v>
      </c>
      <c r="M98" s="284">
        <f t="shared" si="44"/>
        <v>0</v>
      </c>
      <c r="N98" s="284">
        <f t="shared" si="44"/>
        <v>0</v>
      </c>
      <c r="O98" s="284">
        <f t="shared" si="44"/>
        <v>0</v>
      </c>
      <c r="P98" s="269" t="s">
        <v>267</v>
      </c>
      <c r="Q98" s="270"/>
      <c r="R98" s="270"/>
      <c r="S98" s="271"/>
      <c r="T98" s="284">
        <f t="shared" ref="T98:AC98" si="45">SUM(T55,T57,T65,T77,T86,T93,T95,T96)</f>
        <v>0</v>
      </c>
      <c r="U98" s="284">
        <f t="shared" si="45"/>
        <v>0</v>
      </c>
      <c r="V98" s="284">
        <f t="shared" si="45"/>
        <v>0</v>
      </c>
      <c r="W98" s="284">
        <f t="shared" si="45"/>
        <v>0</v>
      </c>
      <c r="X98" s="284">
        <f t="shared" si="45"/>
        <v>0</v>
      </c>
      <c r="Y98" s="284">
        <f t="shared" si="45"/>
        <v>0</v>
      </c>
      <c r="Z98" s="284">
        <f t="shared" si="45"/>
        <v>0</v>
      </c>
      <c r="AA98" s="284">
        <f t="shared" si="45"/>
        <v>0</v>
      </c>
      <c r="AB98" s="284">
        <f t="shared" si="45"/>
        <v>0</v>
      </c>
      <c r="AC98" s="284">
        <f t="shared" si="45"/>
        <v>0</v>
      </c>
    </row>
    <row r="99" spans="1:29" x14ac:dyDescent="0.25">
      <c r="E99" s="272"/>
      <c r="F99" s="273"/>
      <c r="G99" s="273"/>
      <c r="H99" s="273"/>
      <c r="I99" s="273"/>
      <c r="J99" s="273"/>
      <c r="K99" s="273"/>
      <c r="L99" s="273"/>
      <c r="M99" s="273"/>
      <c r="N99" s="273"/>
      <c r="O99" s="273"/>
      <c r="T99" s="272"/>
      <c r="U99" s="273"/>
      <c r="V99" s="273"/>
      <c r="W99" s="273"/>
      <c r="X99" s="273"/>
      <c r="Y99" s="273"/>
      <c r="Z99" s="273"/>
      <c r="AA99" s="273"/>
      <c r="AB99" s="273"/>
      <c r="AC99" s="273"/>
    </row>
    <row r="100" spans="1:29" x14ac:dyDescent="0.25">
      <c r="A100" s="269" t="s">
        <v>268</v>
      </c>
      <c r="B100" s="270"/>
      <c r="C100" s="270"/>
      <c r="D100" s="271"/>
      <c r="E100" s="284">
        <f t="shared" ref="E100:O100" si="46">E46-E98</f>
        <v>0</v>
      </c>
      <c r="F100" s="284">
        <f t="shared" si="46"/>
        <v>0</v>
      </c>
      <c r="G100" s="284">
        <f t="shared" si="46"/>
        <v>0</v>
      </c>
      <c r="H100" s="284">
        <f t="shared" si="46"/>
        <v>0</v>
      </c>
      <c r="I100" s="284">
        <f t="shared" si="46"/>
        <v>0</v>
      </c>
      <c r="J100" s="284">
        <f t="shared" si="46"/>
        <v>0</v>
      </c>
      <c r="K100" s="284">
        <f t="shared" si="46"/>
        <v>0</v>
      </c>
      <c r="L100" s="284">
        <f t="shared" si="46"/>
        <v>0</v>
      </c>
      <c r="M100" s="284">
        <f t="shared" si="46"/>
        <v>0</v>
      </c>
      <c r="N100" s="284">
        <f t="shared" si="46"/>
        <v>0</v>
      </c>
      <c r="O100" s="284">
        <f t="shared" si="46"/>
        <v>0</v>
      </c>
      <c r="P100" s="269" t="s">
        <v>268</v>
      </c>
      <c r="Q100" s="270"/>
      <c r="R100" s="270"/>
      <c r="S100" s="271"/>
      <c r="T100" s="284">
        <f t="shared" ref="T100:AC100" si="47">T46-T98</f>
        <v>0</v>
      </c>
      <c r="U100" s="284">
        <f t="shared" si="47"/>
        <v>0</v>
      </c>
      <c r="V100" s="284">
        <f t="shared" si="47"/>
        <v>0</v>
      </c>
      <c r="W100" s="284">
        <f t="shared" si="47"/>
        <v>0</v>
      </c>
      <c r="X100" s="284">
        <f t="shared" si="47"/>
        <v>0</v>
      </c>
      <c r="Y100" s="284">
        <f t="shared" si="47"/>
        <v>0</v>
      </c>
      <c r="Z100" s="284">
        <f t="shared" si="47"/>
        <v>0</v>
      </c>
      <c r="AA100" s="284">
        <f t="shared" si="47"/>
        <v>0</v>
      </c>
      <c r="AB100" s="284">
        <f t="shared" si="47"/>
        <v>0</v>
      </c>
      <c r="AC100" s="284">
        <f t="shared" si="47"/>
        <v>0</v>
      </c>
    </row>
    <row r="101" spans="1:29" x14ac:dyDescent="0.25">
      <c r="E101" s="272"/>
      <c r="F101" s="273"/>
      <c r="G101" s="273"/>
      <c r="H101" s="273"/>
      <c r="I101" s="273"/>
      <c r="J101" s="273"/>
      <c r="K101" s="273"/>
      <c r="L101" s="273"/>
      <c r="M101" s="273"/>
      <c r="N101" s="273"/>
      <c r="O101" s="273"/>
      <c r="T101" s="272"/>
      <c r="U101" s="273"/>
      <c r="V101" s="273"/>
      <c r="W101" s="273"/>
      <c r="X101" s="273"/>
      <c r="Y101" s="273"/>
      <c r="Z101" s="273"/>
      <c r="AA101" s="273"/>
      <c r="AB101" s="273"/>
      <c r="AC101" s="273"/>
    </row>
    <row r="102" spans="1:29" x14ac:dyDescent="0.25">
      <c r="A102" s="269" t="s">
        <v>269</v>
      </c>
      <c r="B102" s="270" t="s">
        <v>30</v>
      </c>
      <c r="C102" s="270"/>
      <c r="D102" s="271"/>
      <c r="E102" s="272"/>
      <c r="F102" s="273"/>
      <c r="G102" s="273"/>
      <c r="H102" s="273"/>
      <c r="I102" s="273"/>
      <c r="J102" s="273"/>
      <c r="K102" s="273"/>
      <c r="L102" s="273"/>
      <c r="M102" s="273"/>
      <c r="N102" s="273"/>
      <c r="O102" s="273"/>
      <c r="P102" s="269" t="s">
        <v>269</v>
      </c>
      <c r="Q102" s="270"/>
      <c r="R102" s="270"/>
      <c r="S102" s="271"/>
      <c r="T102" s="272"/>
      <c r="U102" s="273"/>
      <c r="V102" s="273"/>
      <c r="W102" s="273"/>
      <c r="X102" s="273"/>
      <c r="Y102" s="273"/>
      <c r="Z102" s="273"/>
      <c r="AA102" s="273"/>
      <c r="AB102" s="273"/>
      <c r="AC102" s="273"/>
    </row>
    <row r="103" spans="1:29" x14ac:dyDescent="0.25">
      <c r="A103" s="274" t="s">
        <v>270</v>
      </c>
      <c r="B103" s="114"/>
      <c r="C103" s="264"/>
      <c r="D103" s="280"/>
      <c r="E103" s="101">
        <v>0</v>
      </c>
      <c r="F103" s="277" t="str">
        <f>IFERROR(E103/$B$33,"")</f>
        <v/>
      </c>
      <c r="G103" s="277">
        <f>$E103</f>
        <v>0</v>
      </c>
      <c r="H103" s="277">
        <f t="shared" ref="H103:N103" si="48">$E103</f>
        <v>0</v>
      </c>
      <c r="I103" s="277">
        <f t="shared" si="48"/>
        <v>0</v>
      </c>
      <c r="J103" s="277">
        <f t="shared" si="48"/>
        <v>0</v>
      </c>
      <c r="K103" s="277">
        <f t="shared" si="48"/>
        <v>0</v>
      </c>
      <c r="L103" s="277">
        <f t="shared" si="48"/>
        <v>0</v>
      </c>
      <c r="M103" s="277">
        <f t="shared" si="48"/>
        <v>0</v>
      </c>
      <c r="N103" s="277">
        <f t="shared" si="48"/>
        <v>0</v>
      </c>
      <c r="O103" s="277">
        <f>$E103</f>
        <v>0</v>
      </c>
      <c r="P103" s="274" t="s">
        <v>270</v>
      </c>
      <c r="Q103" s="264"/>
      <c r="R103" s="264"/>
      <c r="S103" s="280"/>
      <c r="T103" s="277">
        <f t="shared" ref="T103:AC108" si="49">$E103</f>
        <v>0</v>
      </c>
      <c r="U103" s="277">
        <f t="shared" si="49"/>
        <v>0</v>
      </c>
      <c r="V103" s="277">
        <f t="shared" si="49"/>
        <v>0</v>
      </c>
      <c r="W103" s="277">
        <f t="shared" si="49"/>
        <v>0</v>
      </c>
      <c r="X103" s="277">
        <f t="shared" si="49"/>
        <v>0</v>
      </c>
      <c r="Y103" s="277">
        <f t="shared" si="49"/>
        <v>0</v>
      </c>
      <c r="Z103" s="277">
        <f t="shared" si="49"/>
        <v>0</v>
      </c>
      <c r="AA103" s="277">
        <f t="shared" si="49"/>
        <v>0</v>
      </c>
      <c r="AB103" s="277">
        <f t="shared" si="49"/>
        <v>0</v>
      </c>
      <c r="AC103" s="277">
        <f t="shared" si="49"/>
        <v>0</v>
      </c>
    </row>
    <row r="104" spans="1:29" x14ac:dyDescent="0.25">
      <c r="A104" s="274" t="s">
        <v>271</v>
      </c>
      <c r="B104" s="114"/>
      <c r="C104" s="264"/>
      <c r="D104" s="280"/>
      <c r="E104" s="101">
        <v>0</v>
      </c>
      <c r="F104" s="277" t="str">
        <f>IFERROR(E104/$B$33,"")</f>
        <v/>
      </c>
      <c r="G104" s="277">
        <f t="shared" ref="G104:Z108" si="50">$E104</f>
        <v>0</v>
      </c>
      <c r="H104" s="277">
        <f t="shared" si="50"/>
        <v>0</v>
      </c>
      <c r="I104" s="277">
        <f t="shared" si="50"/>
        <v>0</v>
      </c>
      <c r="J104" s="277">
        <f t="shared" si="50"/>
        <v>0</v>
      </c>
      <c r="K104" s="277">
        <f t="shared" si="50"/>
        <v>0</v>
      </c>
      <c r="L104" s="277">
        <f t="shared" si="50"/>
        <v>0</v>
      </c>
      <c r="M104" s="277">
        <f t="shared" si="50"/>
        <v>0</v>
      </c>
      <c r="N104" s="277">
        <f t="shared" si="50"/>
        <v>0</v>
      </c>
      <c r="O104" s="277">
        <f t="shared" si="50"/>
        <v>0</v>
      </c>
      <c r="P104" s="274" t="s">
        <v>271</v>
      </c>
      <c r="Q104" s="264"/>
      <c r="R104" s="264"/>
      <c r="S104" s="280"/>
      <c r="T104" s="277">
        <f t="shared" si="50"/>
        <v>0</v>
      </c>
      <c r="U104" s="277">
        <f t="shared" si="50"/>
        <v>0</v>
      </c>
      <c r="V104" s="277">
        <f t="shared" si="50"/>
        <v>0</v>
      </c>
      <c r="W104" s="277">
        <f t="shared" si="50"/>
        <v>0</v>
      </c>
      <c r="X104" s="277">
        <f t="shared" si="50"/>
        <v>0</v>
      </c>
      <c r="Y104" s="277">
        <f t="shared" si="50"/>
        <v>0</v>
      </c>
      <c r="Z104" s="277">
        <f t="shared" si="50"/>
        <v>0</v>
      </c>
      <c r="AA104" s="277">
        <f t="shared" si="49"/>
        <v>0</v>
      </c>
      <c r="AB104" s="277">
        <f t="shared" si="49"/>
        <v>0</v>
      </c>
      <c r="AC104" s="277">
        <f t="shared" si="49"/>
        <v>0</v>
      </c>
    </row>
    <row r="105" spans="1:29" x14ac:dyDescent="0.25">
      <c r="A105" s="274" t="s">
        <v>293</v>
      </c>
      <c r="B105" s="114"/>
      <c r="C105" s="264"/>
      <c r="D105" s="280"/>
      <c r="E105" s="233">
        <f>('Amortization Table'!D14)*12</f>
        <v>0</v>
      </c>
      <c r="F105" s="277" t="str">
        <f t="shared" ref="F105:F107" si="51">IFERROR(E105/$B$33,"")</f>
        <v/>
      </c>
      <c r="G105" s="277">
        <f t="shared" si="50"/>
        <v>0</v>
      </c>
      <c r="H105" s="277">
        <f t="shared" si="50"/>
        <v>0</v>
      </c>
      <c r="I105" s="277">
        <f t="shared" si="50"/>
        <v>0</v>
      </c>
      <c r="J105" s="277">
        <f t="shared" si="50"/>
        <v>0</v>
      </c>
      <c r="K105" s="277">
        <f t="shared" si="50"/>
        <v>0</v>
      </c>
      <c r="L105" s="277">
        <f t="shared" si="50"/>
        <v>0</v>
      </c>
      <c r="M105" s="277">
        <f t="shared" si="50"/>
        <v>0</v>
      </c>
      <c r="N105" s="277">
        <f t="shared" si="50"/>
        <v>0</v>
      </c>
      <c r="O105" s="277">
        <f t="shared" si="50"/>
        <v>0</v>
      </c>
      <c r="P105" s="274"/>
      <c r="Q105" s="264"/>
      <c r="R105" s="264"/>
      <c r="S105" s="280"/>
      <c r="T105" s="277">
        <f t="shared" si="50"/>
        <v>0</v>
      </c>
      <c r="U105" s="277">
        <f t="shared" si="50"/>
        <v>0</v>
      </c>
      <c r="V105" s="277">
        <f t="shared" si="50"/>
        <v>0</v>
      </c>
      <c r="W105" s="277">
        <f t="shared" si="50"/>
        <v>0</v>
      </c>
      <c r="X105" s="277">
        <f t="shared" si="50"/>
        <v>0</v>
      </c>
      <c r="Y105" s="277">
        <f t="shared" si="50"/>
        <v>0</v>
      </c>
      <c r="Z105" s="277">
        <f t="shared" si="50"/>
        <v>0</v>
      </c>
      <c r="AA105" s="277">
        <f t="shared" si="49"/>
        <v>0</v>
      </c>
      <c r="AB105" s="277">
        <f t="shared" si="49"/>
        <v>0</v>
      </c>
      <c r="AC105" s="277">
        <f t="shared" si="49"/>
        <v>0</v>
      </c>
    </row>
    <row r="106" spans="1:29" x14ac:dyDescent="0.25">
      <c r="A106" s="274" t="s">
        <v>134</v>
      </c>
      <c r="B106" s="114"/>
      <c r="C106" s="264"/>
      <c r="D106" s="280"/>
      <c r="E106" s="101">
        <v>0</v>
      </c>
      <c r="F106" s="277" t="str">
        <f t="shared" si="51"/>
        <v/>
      </c>
      <c r="G106" s="277">
        <f t="shared" si="50"/>
        <v>0</v>
      </c>
      <c r="H106" s="277">
        <f t="shared" si="50"/>
        <v>0</v>
      </c>
      <c r="I106" s="277">
        <f t="shared" si="50"/>
        <v>0</v>
      </c>
      <c r="J106" s="277">
        <f t="shared" si="50"/>
        <v>0</v>
      </c>
      <c r="K106" s="277">
        <f t="shared" si="50"/>
        <v>0</v>
      </c>
      <c r="L106" s="277">
        <f t="shared" si="50"/>
        <v>0</v>
      </c>
      <c r="M106" s="277">
        <f t="shared" si="50"/>
        <v>0</v>
      </c>
      <c r="N106" s="277">
        <f t="shared" si="50"/>
        <v>0</v>
      </c>
      <c r="O106" s="277">
        <f t="shared" si="50"/>
        <v>0</v>
      </c>
      <c r="P106" s="274"/>
      <c r="Q106" s="264"/>
      <c r="R106" s="264"/>
      <c r="S106" s="280"/>
      <c r="T106" s="277">
        <f t="shared" si="50"/>
        <v>0</v>
      </c>
      <c r="U106" s="277">
        <f t="shared" si="50"/>
        <v>0</v>
      </c>
      <c r="V106" s="277">
        <f t="shared" si="50"/>
        <v>0</v>
      </c>
      <c r="W106" s="277">
        <f t="shared" si="50"/>
        <v>0</v>
      </c>
      <c r="X106" s="277">
        <f t="shared" si="50"/>
        <v>0</v>
      </c>
      <c r="Y106" s="277">
        <f t="shared" si="50"/>
        <v>0</v>
      </c>
      <c r="Z106" s="277">
        <f t="shared" si="50"/>
        <v>0</v>
      </c>
      <c r="AA106" s="277">
        <f t="shared" si="49"/>
        <v>0</v>
      </c>
      <c r="AB106" s="277">
        <f t="shared" si="49"/>
        <v>0</v>
      </c>
      <c r="AC106" s="277">
        <f t="shared" si="49"/>
        <v>0</v>
      </c>
    </row>
    <row r="107" spans="1:29" x14ac:dyDescent="0.25">
      <c r="A107" s="274" t="s">
        <v>134</v>
      </c>
      <c r="B107" s="114"/>
      <c r="C107" s="264"/>
      <c r="D107" s="280"/>
      <c r="E107" s="101">
        <v>0</v>
      </c>
      <c r="F107" s="277" t="str">
        <f t="shared" si="51"/>
        <v/>
      </c>
      <c r="G107" s="277">
        <f t="shared" si="50"/>
        <v>0</v>
      </c>
      <c r="H107" s="277">
        <f t="shared" si="50"/>
        <v>0</v>
      </c>
      <c r="I107" s="277">
        <f t="shared" si="50"/>
        <v>0</v>
      </c>
      <c r="J107" s="277">
        <f t="shared" si="50"/>
        <v>0</v>
      </c>
      <c r="K107" s="277">
        <f t="shared" si="50"/>
        <v>0</v>
      </c>
      <c r="L107" s="277">
        <f t="shared" si="50"/>
        <v>0</v>
      </c>
      <c r="M107" s="277">
        <f t="shared" si="50"/>
        <v>0</v>
      </c>
      <c r="N107" s="277">
        <f t="shared" si="50"/>
        <v>0</v>
      </c>
      <c r="O107" s="277">
        <f t="shared" si="50"/>
        <v>0</v>
      </c>
      <c r="P107" s="274"/>
      <c r="Q107" s="264"/>
      <c r="R107" s="264"/>
      <c r="S107" s="280"/>
      <c r="T107" s="277">
        <f t="shared" si="50"/>
        <v>0</v>
      </c>
      <c r="U107" s="277">
        <f t="shared" si="50"/>
        <v>0</v>
      </c>
      <c r="V107" s="277">
        <f t="shared" si="50"/>
        <v>0</v>
      </c>
      <c r="W107" s="277">
        <f t="shared" si="50"/>
        <v>0</v>
      </c>
      <c r="X107" s="277">
        <f t="shared" si="50"/>
        <v>0</v>
      </c>
      <c r="Y107" s="277">
        <f t="shared" si="50"/>
        <v>0</v>
      </c>
      <c r="Z107" s="277">
        <f t="shared" si="50"/>
        <v>0</v>
      </c>
      <c r="AA107" s="277">
        <f t="shared" si="49"/>
        <v>0</v>
      </c>
      <c r="AB107" s="277">
        <f t="shared" si="49"/>
        <v>0</v>
      </c>
      <c r="AC107" s="277">
        <f t="shared" si="49"/>
        <v>0</v>
      </c>
    </row>
    <row r="108" spans="1:29" x14ac:dyDescent="0.25">
      <c r="A108" s="274" t="s">
        <v>134</v>
      </c>
      <c r="B108" s="114"/>
      <c r="C108" s="264"/>
      <c r="D108" s="280"/>
      <c r="E108" s="101">
        <v>0</v>
      </c>
      <c r="F108" s="277" t="str">
        <f>IFERROR(E108/$B$33,"")</f>
        <v/>
      </c>
      <c r="G108" s="277">
        <f t="shared" si="50"/>
        <v>0</v>
      </c>
      <c r="H108" s="277">
        <f t="shared" si="50"/>
        <v>0</v>
      </c>
      <c r="I108" s="277">
        <f t="shared" si="50"/>
        <v>0</v>
      </c>
      <c r="J108" s="277">
        <f t="shared" si="50"/>
        <v>0</v>
      </c>
      <c r="K108" s="277">
        <f t="shared" si="50"/>
        <v>0</v>
      </c>
      <c r="L108" s="277">
        <f t="shared" si="50"/>
        <v>0</v>
      </c>
      <c r="M108" s="277">
        <f t="shared" si="50"/>
        <v>0</v>
      </c>
      <c r="N108" s="277">
        <f t="shared" si="50"/>
        <v>0</v>
      </c>
      <c r="O108" s="277">
        <f t="shared" si="50"/>
        <v>0</v>
      </c>
      <c r="P108" s="274" t="s">
        <v>134</v>
      </c>
      <c r="Q108" s="264"/>
      <c r="R108" s="264"/>
      <c r="S108" s="280"/>
      <c r="T108" s="277">
        <f t="shared" si="49"/>
        <v>0</v>
      </c>
      <c r="U108" s="277">
        <f t="shared" si="49"/>
        <v>0</v>
      </c>
      <c r="V108" s="277">
        <f t="shared" si="49"/>
        <v>0</v>
      </c>
      <c r="W108" s="277">
        <f t="shared" si="49"/>
        <v>0</v>
      </c>
      <c r="X108" s="277">
        <f t="shared" si="49"/>
        <v>0</v>
      </c>
      <c r="Y108" s="277">
        <f t="shared" si="49"/>
        <v>0</v>
      </c>
      <c r="Z108" s="277">
        <f t="shared" si="49"/>
        <v>0</v>
      </c>
      <c r="AA108" s="277">
        <f t="shared" si="49"/>
        <v>0</v>
      </c>
      <c r="AB108" s="277">
        <f t="shared" si="49"/>
        <v>0</v>
      </c>
      <c r="AC108" s="277">
        <f t="shared" si="49"/>
        <v>0</v>
      </c>
    </row>
    <row r="109" spans="1:29" x14ac:dyDescent="0.25">
      <c r="A109" s="301" t="s">
        <v>272</v>
      </c>
      <c r="B109" s="114"/>
      <c r="C109" s="264"/>
      <c r="D109" s="280"/>
      <c r="E109" s="277">
        <f>SUM(E103:E108)</f>
        <v>0</v>
      </c>
      <c r="F109" s="277">
        <f t="shared" ref="F109:O109" si="52">SUM(F103:F108)</f>
        <v>0</v>
      </c>
      <c r="G109" s="277">
        <f t="shared" si="52"/>
        <v>0</v>
      </c>
      <c r="H109" s="277">
        <f t="shared" si="52"/>
        <v>0</v>
      </c>
      <c r="I109" s="277">
        <f t="shared" si="52"/>
        <v>0</v>
      </c>
      <c r="J109" s="277">
        <f t="shared" si="52"/>
        <v>0</v>
      </c>
      <c r="K109" s="277">
        <f t="shared" si="52"/>
        <v>0</v>
      </c>
      <c r="L109" s="277">
        <f t="shared" si="52"/>
        <v>0</v>
      </c>
      <c r="M109" s="277">
        <f t="shared" si="52"/>
        <v>0</v>
      </c>
      <c r="N109" s="277">
        <f t="shared" si="52"/>
        <v>0</v>
      </c>
      <c r="O109" s="277">
        <f t="shared" si="52"/>
        <v>0</v>
      </c>
      <c r="P109" s="301" t="s">
        <v>272</v>
      </c>
      <c r="Q109" s="264"/>
      <c r="R109" s="264"/>
      <c r="S109" s="280"/>
      <c r="T109" s="277">
        <f t="shared" ref="T109:AC109" si="53">SUM(T103:T108)</f>
        <v>0</v>
      </c>
      <c r="U109" s="277">
        <f t="shared" si="53"/>
        <v>0</v>
      </c>
      <c r="V109" s="277">
        <f t="shared" si="53"/>
        <v>0</v>
      </c>
      <c r="W109" s="277">
        <f t="shared" si="53"/>
        <v>0</v>
      </c>
      <c r="X109" s="277">
        <f t="shared" si="53"/>
        <v>0</v>
      </c>
      <c r="Y109" s="277">
        <f t="shared" si="53"/>
        <v>0</v>
      </c>
      <c r="Z109" s="277">
        <f t="shared" si="53"/>
        <v>0</v>
      </c>
      <c r="AA109" s="277">
        <f t="shared" si="53"/>
        <v>0</v>
      </c>
      <c r="AB109" s="277">
        <f t="shared" si="53"/>
        <v>0</v>
      </c>
      <c r="AC109" s="277">
        <f t="shared" si="53"/>
        <v>0</v>
      </c>
    </row>
    <row r="110" spans="1:29" x14ac:dyDescent="0.25">
      <c r="A110" s="301" t="s">
        <v>273</v>
      </c>
      <c r="B110" s="264"/>
      <c r="C110" s="264"/>
      <c r="D110" s="280"/>
      <c r="E110" s="277">
        <f t="shared" ref="E110:O110" si="54">E100-E109</f>
        <v>0</v>
      </c>
      <c r="F110" s="277">
        <f t="shared" si="54"/>
        <v>0</v>
      </c>
      <c r="G110" s="277">
        <f t="shared" si="54"/>
        <v>0</v>
      </c>
      <c r="H110" s="277">
        <f t="shared" si="54"/>
        <v>0</v>
      </c>
      <c r="I110" s="277">
        <f t="shared" si="54"/>
        <v>0</v>
      </c>
      <c r="J110" s="277">
        <f t="shared" si="54"/>
        <v>0</v>
      </c>
      <c r="K110" s="277">
        <f t="shared" si="54"/>
        <v>0</v>
      </c>
      <c r="L110" s="277">
        <f t="shared" si="54"/>
        <v>0</v>
      </c>
      <c r="M110" s="277">
        <f t="shared" si="54"/>
        <v>0</v>
      </c>
      <c r="N110" s="277">
        <f t="shared" si="54"/>
        <v>0</v>
      </c>
      <c r="O110" s="277">
        <f t="shared" si="54"/>
        <v>0</v>
      </c>
      <c r="P110" s="301" t="s">
        <v>273</v>
      </c>
      <c r="Q110" s="264"/>
      <c r="R110" s="264"/>
      <c r="S110" s="280"/>
      <c r="T110" s="277">
        <f t="shared" ref="T110:AC110" si="55">T100-T109</f>
        <v>0</v>
      </c>
      <c r="U110" s="277">
        <f t="shared" si="55"/>
        <v>0</v>
      </c>
      <c r="V110" s="277">
        <f t="shared" si="55"/>
        <v>0</v>
      </c>
      <c r="W110" s="277">
        <f t="shared" si="55"/>
        <v>0</v>
      </c>
      <c r="X110" s="277">
        <f t="shared" si="55"/>
        <v>0</v>
      </c>
      <c r="Y110" s="277">
        <f t="shared" si="55"/>
        <v>0</v>
      </c>
      <c r="Z110" s="277">
        <f t="shared" si="55"/>
        <v>0</v>
      </c>
      <c r="AA110" s="277">
        <f t="shared" si="55"/>
        <v>0</v>
      </c>
      <c r="AB110" s="277">
        <f t="shared" si="55"/>
        <v>0</v>
      </c>
      <c r="AC110" s="277">
        <f t="shared" si="55"/>
        <v>0</v>
      </c>
    </row>
    <row r="111" spans="1:29" s="306" customFormat="1" x14ac:dyDescent="0.25">
      <c r="A111" s="302" t="s">
        <v>274</v>
      </c>
      <c r="B111" s="303"/>
      <c r="C111" s="303"/>
      <c r="D111" s="304"/>
      <c r="E111" s="305" t="str">
        <f t="shared" ref="E111:O111" si="56">IFERROR(E100/E109,"")</f>
        <v/>
      </c>
      <c r="F111" s="305" t="str">
        <f t="shared" si="56"/>
        <v/>
      </c>
      <c r="G111" s="305" t="str">
        <f t="shared" si="56"/>
        <v/>
      </c>
      <c r="H111" s="305" t="str">
        <f t="shared" si="56"/>
        <v/>
      </c>
      <c r="I111" s="305" t="str">
        <f t="shared" si="56"/>
        <v/>
      </c>
      <c r="J111" s="305" t="str">
        <f t="shared" si="56"/>
        <v/>
      </c>
      <c r="K111" s="305" t="str">
        <f t="shared" si="56"/>
        <v/>
      </c>
      <c r="L111" s="305" t="str">
        <f t="shared" si="56"/>
        <v/>
      </c>
      <c r="M111" s="305" t="str">
        <f t="shared" si="56"/>
        <v/>
      </c>
      <c r="N111" s="305" t="str">
        <f t="shared" si="56"/>
        <v/>
      </c>
      <c r="O111" s="305" t="str">
        <f t="shared" si="56"/>
        <v/>
      </c>
      <c r="P111" s="302" t="s">
        <v>274</v>
      </c>
      <c r="Q111" s="303"/>
      <c r="R111" s="303"/>
      <c r="S111" s="304"/>
      <c r="T111" s="305" t="str">
        <f t="shared" ref="T111:AC111" si="57">IFERROR(T100/T109,"")</f>
        <v/>
      </c>
      <c r="U111" s="305" t="str">
        <f t="shared" si="57"/>
        <v/>
      </c>
      <c r="V111" s="305" t="str">
        <f t="shared" si="57"/>
        <v/>
      </c>
      <c r="W111" s="305" t="str">
        <f t="shared" si="57"/>
        <v/>
      </c>
      <c r="X111" s="305" t="str">
        <f t="shared" si="57"/>
        <v/>
      </c>
      <c r="Y111" s="305" t="str">
        <f t="shared" si="57"/>
        <v/>
      </c>
      <c r="Z111" s="305" t="str">
        <f t="shared" si="57"/>
        <v/>
      </c>
      <c r="AA111" s="305" t="str">
        <f t="shared" si="57"/>
        <v/>
      </c>
      <c r="AB111" s="305" t="str">
        <f t="shared" si="57"/>
        <v/>
      </c>
      <c r="AC111" s="305" t="str">
        <f t="shared" si="57"/>
        <v/>
      </c>
    </row>
    <row r="112" spans="1:29" x14ac:dyDescent="0.25">
      <c r="E112" s="272"/>
      <c r="F112" s="273"/>
      <c r="G112" s="273"/>
      <c r="H112" s="273"/>
      <c r="I112" s="273"/>
      <c r="J112" s="273"/>
      <c r="K112" s="273"/>
      <c r="L112" s="273"/>
      <c r="M112" s="273"/>
      <c r="N112" s="273"/>
      <c r="O112" s="273"/>
      <c r="T112" s="272"/>
      <c r="U112" s="273"/>
      <c r="V112" s="273"/>
      <c r="W112" s="273"/>
      <c r="X112" s="273"/>
      <c r="Y112" s="273"/>
      <c r="Z112" s="273"/>
      <c r="AA112" s="273"/>
      <c r="AB112" s="273"/>
      <c r="AC112" s="273"/>
    </row>
    <row r="113" spans="1:29" ht="13.8" thickBot="1" x14ac:dyDescent="0.3">
      <c r="A113" s="269" t="s">
        <v>275</v>
      </c>
      <c r="B113" s="270"/>
      <c r="C113" s="270"/>
      <c r="D113" s="307"/>
      <c r="E113" s="272"/>
      <c r="F113" s="273"/>
      <c r="G113" s="273"/>
      <c r="H113" s="273"/>
      <c r="I113" s="273"/>
      <c r="J113" s="273"/>
      <c r="K113" s="273"/>
      <c r="L113" s="273"/>
      <c r="M113" s="273"/>
      <c r="N113" s="273"/>
      <c r="O113" s="273"/>
      <c r="P113" s="269" t="s">
        <v>275</v>
      </c>
      <c r="Q113" s="270"/>
      <c r="R113" s="270"/>
      <c r="S113" s="307"/>
      <c r="T113" s="272"/>
      <c r="U113" s="273"/>
      <c r="V113" s="273"/>
      <c r="W113" s="273"/>
      <c r="X113" s="273"/>
      <c r="Y113" s="273"/>
      <c r="Z113" s="273"/>
      <c r="AA113" s="273"/>
      <c r="AB113" s="273"/>
      <c r="AC113" s="273"/>
    </row>
    <row r="114" spans="1:29" ht="13.8" thickBot="1" x14ac:dyDescent="0.3">
      <c r="A114" s="285" t="s">
        <v>294</v>
      </c>
      <c r="B114" s="264" t="s">
        <v>276</v>
      </c>
      <c r="C114" s="264"/>
      <c r="D114" s="100">
        <v>0.5</v>
      </c>
      <c r="E114" s="276">
        <f>IF(E$110&gt;0,E$110*$D114,0)</f>
        <v>0</v>
      </c>
      <c r="F114" s="277">
        <f t="shared" ref="F114:O119" si="58">IF(F$110&gt;0,F$110*$D114,0)</f>
        <v>0</v>
      </c>
      <c r="G114" s="277">
        <f t="shared" si="58"/>
        <v>0</v>
      </c>
      <c r="H114" s="277">
        <f t="shared" si="58"/>
        <v>0</v>
      </c>
      <c r="I114" s="277">
        <f t="shared" si="58"/>
        <v>0</v>
      </c>
      <c r="J114" s="277">
        <f t="shared" si="58"/>
        <v>0</v>
      </c>
      <c r="K114" s="277">
        <f t="shared" si="58"/>
        <v>0</v>
      </c>
      <c r="L114" s="277">
        <f t="shared" si="58"/>
        <v>0</v>
      </c>
      <c r="M114" s="277">
        <f t="shared" si="58"/>
        <v>0</v>
      </c>
      <c r="N114" s="277">
        <f t="shared" si="58"/>
        <v>0</v>
      </c>
      <c r="O114" s="277">
        <f>IF(O$110&gt;0,O$110*$D114,0)</f>
        <v>0</v>
      </c>
      <c r="P114" s="285" t="s">
        <v>277</v>
      </c>
      <c r="Q114" s="264"/>
      <c r="R114" s="264"/>
      <c r="S114" s="265">
        <f>D114</f>
        <v>0.5</v>
      </c>
      <c r="T114" s="277">
        <f t="shared" ref="T114:AC119" si="59">IF(T$110&gt;0,T$110*$D114,0)</f>
        <v>0</v>
      </c>
      <c r="U114" s="277">
        <f t="shared" si="59"/>
        <v>0</v>
      </c>
      <c r="V114" s="277">
        <f t="shared" si="59"/>
        <v>0</v>
      </c>
      <c r="W114" s="277">
        <f t="shared" si="59"/>
        <v>0</v>
      </c>
      <c r="X114" s="277">
        <f t="shared" si="59"/>
        <v>0</v>
      </c>
      <c r="Y114" s="277">
        <f t="shared" si="59"/>
        <v>0</v>
      </c>
      <c r="Z114" s="277">
        <f t="shared" si="59"/>
        <v>0</v>
      </c>
      <c r="AA114" s="277">
        <f t="shared" si="59"/>
        <v>0</v>
      </c>
      <c r="AB114" s="277">
        <f t="shared" si="59"/>
        <v>0</v>
      </c>
      <c r="AC114" s="277">
        <f t="shared" si="59"/>
        <v>0</v>
      </c>
    </row>
    <row r="115" spans="1:29" ht="13.8" thickBot="1" x14ac:dyDescent="0.3">
      <c r="A115" s="285" t="s">
        <v>134</v>
      </c>
      <c r="B115" s="114"/>
      <c r="C115" s="264"/>
      <c r="D115" s="100">
        <v>0</v>
      </c>
      <c r="E115" s="276">
        <f t="shared" ref="E115:E118" si="60">IF(E$110&gt;0,E$110*$D115,0)</f>
        <v>0</v>
      </c>
      <c r="F115" s="277" t="str">
        <f>IFERROR(E115/$B$33,"")</f>
        <v/>
      </c>
      <c r="G115" s="277">
        <f t="shared" si="58"/>
        <v>0</v>
      </c>
      <c r="H115" s="277">
        <f t="shared" si="58"/>
        <v>0</v>
      </c>
      <c r="I115" s="277">
        <f t="shared" si="58"/>
        <v>0</v>
      </c>
      <c r="J115" s="277">
        <f t="shared" si="58"/>
        <v>0</v>
      </c>
      <c r="K115" s="277">
        <f t="shared" si="58"/>
        <v>0</v>
      </c>
      <c r="L115" s="277">
        <f t="shared" si="58"/>
        <v>0</v>
      </c>
      <c r="M115" s="277">
        <f t="shared" si="58"/>
        <v>0</v>
      </c>
      <c r="N115" s="277">
        <f t="shared" si="58"/>
        <v>0</v>
      </c>
      <c r="O115" s="277">
        <f t="shared" si="58"/>
        <v>0</v>
      </c>
      <c r="P115" s="285">
        <f>B115</f>
        <v>0</v>
      </c>
      <c r="Q115" s="264"/>
      <c r="R115" s="264"/>
      <c r="S115" s="265">
        <f t="shared" ref="S115:S118" si="61">D115</f>
        <v>0</v>
      </c>
      <c r="T115" s="277">
        <f t="shared" si="59"/>
        <v>0</v>
      </c>
      <c r="U115" s="277">
        <f t="shared" si="59"/>
        <v>0</v>
      </c>
      <c r="V115" s="277">
        <f t="shared" si="59"/>
        <v>0</v>
      </c>
      <c r="W115" s="277">
        <f t="shared" si="59"/>
        <v>0</v>
      </c>
      <c r="X115" s="277">
        <f t="shared" si="59"/>
        <v>0</v>
      </c>
      <c r="Y115" s="277">
        <f t="shared" si="59"/>
        <v>0</v>
      </c>
      <c r="Z115" s="277">
        <f t="shared" si="59"/>
        <v>0</v>
      </c>
      <c r="AA115" s="277">
        <f t="shared" si="59"/>
        <v>0</v>
      </c>
      <c r="AB115" s="277">
        <f t="shared" si="59"/>
        <v>0</v>
      </c>
      <c r="AC115" s="277">
        <f t="shared" si="59"/>
        <v>0</v>
      </c>
    </row>
    <row r="116" spans="1:29" ht="13.8" thickBot="1" x14ac:dyDescent="0.3">
      <c r="A116" s="285" t="s">
        <v>134</v>
      </c>
      <c r="B116" s="114"/>
      <c r="C116" s="264"/>
      <c r="D116" s="100">
        <v>0</v>
      </c>
      <c r="E116" s="276">
        <f t="shared" si="60"/>
        <v>0</v>
      </c>
      <c r="F116" s="277" t="str">
        <f t="shared" ref="F116:F118" si="62">IFERROR(E116/$B$33,"")</f>
        <v/>
      </c>
      <c r="G116" s="277">
        <f t="shared" si="58"/>
        <v>0</v>
      </c>
      <c r="H116" s="277">
        <f t="shared" si="58"/>
        <v>0</v>
      </c>
      <c r="I116" s="277">
        <f t="shared" si="58"/>
        <v>0</v>
      </c>
      <c r="J116" s="277">
        <f t="shared" si="58"/>
        <v>0</v>
      </c>
      <c r="K116" s="277">
        <f t="shared" si="58"/>
        <v>0</v>
      </c>
      <c r="L116" s="277">
        <f t="shared" si="58"/>
        <v>0</v>
      </c>
      <c r="M116" s="277">
        <f t="shared" si="58"/>
        <v>0</v>
      </c>
      <c r="N116" s="277">
        <f t="shared" si="58"/>
        <v>0</v>
      </c>
      <c r="O116" s="277">
        <f t="shared" si="58"/>
        <v>0</v>
      </c>
      <c r="P116" s="285">
        <f t="shared" ref="P116:P117" si="63">B116</f>
        <v>0</v>
      </c>
      <c r="Q116" s="264"/>
      <c r="R116" s="264"/>
      <c r="S116" s="265">
        <f t="shared" si="61"/>
        <v>0</v>
      </c>
      <c r="T116" s="277">
        <f t="shared" si="59"/>
        <v>0</v>
      </c>
      <c r="U116" s="277">
        <f t="shared" si="59"/>
        <v>0</v>
      </c>
      <c r="V116" s="277">
        <f t="shared" si="59"/>
        <v>0</v>
      </c>
      <c r="W116" s="277">
        <f t="shared" si="59"/>
        <v>0</v>
      </c>
      <c r="X116" s="277">
        <f t="shared" si="59"/>
        <v>0</v>
      </c>
      <c r="Y116" s="277">
        <f t="shared" si="59"/>
        <v>0</v>
      </c>
      <c r="Z116" s="277">
        <f t="shared" si="59"/>
        <v>0</v>
      </c>
      <c r="AA116" s="277">
        <f t="shared" si="59"/>
        <v>0</v>
      </c>
      <c r="AB116" s="277">
        <f t="shared" si="59"/>
        <v>0</v>
      </c>
      <c r="AC116" s="277">
        <f t="shared" si="59"/>
        <v>0</v>
      </c>
    </row>
    <row r="117" spans="1:29" ht="13.8" thickBot="1" x14ac:dyDescent="0.3">
      <c r="A117" s="285" t="s">
        <v>134</v>
      </c>
      <c r="B117" s="114"/>
      <c r="C117" s="264"/>
      <c r="D117" s="100">
        <v>0</v>
      </c>
      <c r="E117" s="276">
        <f t="shared" si="60"/>
        <v>0</v>
      </c>
      <c r="F117" s="277" t="str">
        <f t="shared" si="62"/>
        <v/>
      </c>
      <c r="G117" s="277">
        <f t="shared" si="58"/>
        <v>0</v>
      </c>
      <c r="H117" s="277">
        <f t="shared" si="58"/>
        <v>0</v>
      </c>
      <c r="I117" s="277">
        <f t="shared" si="58"/>
        <v>0</v>
      </c>
      <c r="J117" s="277">
        <f t="shared" si="58"/>
        <v>0</v>
      </c>
      <c r="K117" s="277">
        <f t="shared" si="58"/>
        <v>0</v>
      </c>
      <c r="L117" s="277">
        <f t="shared" si="58"/>
        <v>0</v>
      </c>
      <c r="M117" s="277">
        <f t="shared" si="58"/>
        <v>0</v>
      </c>
      <c r="N117" s="277">
        <f t="shared" si="58"/>
        <v>0</v>
      </c>
      <c r="O117" s="277">
        <f t="shared" si="58"/>
        <v>0</v>
      </c>
      <c r="P117" s="285">
        <f t="shared" si="63"/>
        <v>0</v>
      </c>
      <c r="Q117" s="264"/>
      <c r="R117" s="264"/>
      <c r="S117" s="265">
        <f t="shared" si="61"/>
        <v>0</v>
      </c>
      <c r="T117" s="277">
        <f t="shared" si="59"/>
        <v>0</v>
      </c>
      <c r="U117" s="277">
        <f t="shared" si="59"/>
        <v>0</v>
      </c>
      <c r="V117" s="277">
        <f t="shared" si="59"/>
        <v>0</v>
      </c>
      <c r="W117" s="277">
        <f t="shared" si="59"/>
        <v>0</v>
      </c>
      <c r="X117" s="277">
        <f t="shared" si="59"/>
        <v>0</v>
      </c>
      <c r="Y117" s="277">
        <f t="shared" si="59"/>
        <v>0</v>
      </c>
      <c r="Z117" s="277">
        <f t="shared" si="59"/>
        <v>0</v>
      </c>
      <c r="AA117" s="277">
        <f t="shared" si="59"/>
        <v>0</v>
      </c>
      <c r="AB117" s="277">
        <f t="shared" si="59"/>
        <v>0</v>
      </c>
      <c r="AC117" s="277">
        <f t="shared" si="59"/>
        <v>0</v>
      </c>
    </row>
    <row r="118" spans="1:29" ht="13.8" thickBot="1" x14ac:dyDescent="0.3">
      <c r="A118" s="285" t="s">
        <v>134</v>
      </c>
      <c r="B118" s="114"/>
      <c r="C118" s="264"/>
      <c r="D118" s="100">
        <v>0</v>
      </c>
      <c r="E118" s="276">
        <f t="shared" si="60"/>
        <v>0</v>
      </c>
      <c r="F118" s="277" t="str">
        <f t="shared" si="62"/>
        <v/>
      </c>
      <c r="G118" s="277">
        <f t="shared" si="58"/>
        <v>0</v>
      </c>
      <c r="H118" s="277">
        <f t="shared" si="58"/>
        <v>0</v>
      </c>
      <c r="I118" s="277">
        <f t="shared" si="58"/>
        <v>0</v>
      </c>
      <c r="J118" s="277">
        <f t="shared" si="58"/>
        <v>0</v>
      </c>
      <c r="K118" s="277">
        <f t="shared" si="58"/>
        <v>0</v>
      </c>
      <c r="L118" s="277">
        <f t="shared" si="58"/>
        <v>0</v>
      </c>
      <c r="M118" s="277">
        <f t="shared" si="58"/>
        <v>0</v>
      </c>
      <c r="N118" s="277">
        <f t="shared" si="58"/>
        <v>0</v>
      </c>
      <c r="O118" s="277">
        <f t="shared" si="58"/>
        <v>0</v>
      </c>
      <c r="P118" s="285">
        <f t="shared" ref="P116:P118" si="64">B118</f>
        <v>0</v>
      </c>
      <c r="Q118" s="264"/>
      <c r="R118" s="264"/>
      <c r="S118" s="265">
        <f t="shared" si="61"/>
        <v>0</v>
      </c>
      <c r="T118" s="277">
        <f t="shared" si="59"/>
        <v>0</v>
      </c>
      <c r="U118" s="277">
        <f t="shared" si="59"/>
        <v>0</v>
      </c>
      <c r="V118" s="277">
        <f t="shared" si="59"/>
        <v>0</v>
      </c>
      <c r="W118" s="277">
        <f t="shared" si="59"/>
        <v>0</v>
      </c>
      <c r="X118" s="277">
        <f t="shared" si="59"/>
        <v>0</v>
      </c>
      <c r="Y118" s="277">
        <f t="shared" si="59"/>
        <v>0</v>
      </c>
      <c r="Z118" s="277">
        <f t="shared" si="59"/>
        <v>0</v>
      </c>
      <c r="AA118" s="277">
        <f t="shared" si="59"/>
        <v>0</v>
      </c>
      <c r="AB118" s="277">
        <f t="shared" si="59"/>
        <v>0</v>
      </c>
      <c r="AC118" s="277">
        <f t="shared" si="59"/>
        <v>0</v>
      </c>
    </row>
    <row r="119" spans="1:29" ht="13.8" thickBot="1" x14ac:dyDescent="0.3">
      <c r="A119" s="274" t="s">
        <v>278</v>
      </c>
      <c r="B119" s="264"/>
      <c r="C119" s="264"/>
      <c r="D119" s="100">
        <v>0</v>
      </c>
      <c r="E119" s="276">
        <f>IF(E$110&gt;0,E$110*$D119,0)</f>
        <v>0</v>
      </c>
      <c r="F119" s="277">
        <f t="shared" si="58"/>
        <v>0</v>
      </c>
      <c r="G119" s="277">
        <f t="shared" si="58"/>
        <v>0</v>
      </c>
      <c r="H119" s="277">
        <f t="shared" si="58"/>
        <v>0</v>
      </c>
      <c r="I119" s="277">
        <f t="shared" si="58"/>
        <v>0</v>
      </c>
      <c r="J119" s="277">
        <f t="shared" si="58"/>
        <v>0</v>
      </c>
      <c r="K119" s="277">
        <f t="shared" si="58"/>
        <v>0</v>
      </c>
      <c r="L119" s="277">
        <f t="shared" si="58"/>
        <v>0</v>
      </c>
      <c r="M119" s="277">
        <f t="shared" si="58"/>
        <v>0</v>
      </c>
      <c r="N119" s="277">
        <f t="shared" si="58"/>
        <v>0</v>
      </c>
      <c r="O119" s="277">
        <f>IF(O$110&gt;0,O$110*$D119,0)</f>
        <v>0</v>
      </c>
      <c r="P119" s="274" t="s">
        <v>278</v>
      </c>
      <c r="Q119" s="264"/>
      <c r="R119" s="264"/>
      <c r="S119" s="265">
        <f>D119</f>
        <v>0</v>
      </c>
      <c r="T119" s="277">
        <f t="shared" si="59"/>
        <v>0</v>
      </c>
      <c r="U119" s="277">
        <f t="shared" si="59"/>
        <v>0</v>
      </c>
      <c r="V119" s="277">
        <f t="shared" si="59"/>
        <v>0</v>
      </c>
      <c r="W119" s="277">
        <f t="shared" si="59"/>
        <v>0</v>
      </c>
      <c r="X119" s="277">
        <f t="shared" si="59"/>
        <v>0</v>
      </c>
      <c r="Y119" s="277">
        <f t="shared" si="59"/>
        <v>0</v>
      </c>
      <c r="Z119" s="277">
        <f t="shared" si="59"/>
        <v>0</v>
      </c>
      <c r="AA119" s="277">
        <f t="shared" si="59"/>
        <v>0</v>
      </c>
      <c r="AB119" s="277">
        <f t="shared" si="59"/>
        <v>0</v>
      </c>
      <c r="AC119" s="277">
        <f t="shared" si="59"/>
        <v>0</v>
      </c>
    </row>
    <row r="120" spans="1:29" x14ac:dyDescent="0.25">
      <c r="A120" s="269" t="s">
        <v>279</v>
      </c>
      <c r="B120" s="270"/>
      <c r="C120" s="270"/>
      <c r="D120" s="308"/>
      <c r="E120" s="284">
        <f>E110-(SUM(E114:E119))</f>
        <v>0</v>
      </c>
      <c r="F120" s="284">
        <f t="shared" ref="F120:N120" si="65">F110-F114-F119</f>
        <v>0</v>
      </c>
      <c r="G120" s="284">
        <f t="shared" si="65"/>
        <v>0</v>
      </c>
      <c r="H120" s="284">
        <f t="shared" si="65"/>
        <v>0</v>
      </c>
      <c r="I120" s="284">
        <f t="shared" si="65"/>
        <v>0</v>
      </c>
      <c r="J120" s="284">
        <f t="shared" si="65"/>
        <v>0</v>
      </c>
      <c r="K120" s="284">
        <f t="shared" si="65"/>
        <v>0</v>
      </c>
      <c r="L120" s="284">
        <f t="shared" si="65"/>
        <v>0</v>
      </c>
      <c r="M120" s="284">
        <f t="shared" si="65"/>
        <v>0</v>
      </c>
      <c r="N120" s="284">
        <f t="shared" si="65"/>
        <v>0</v>
      </c>
      <c r="O120" s="284">
        <f>O110-O114-O119</f>
        <v>0</v>
      </c>
      <c r="P120" s="269" t="s">
        <v>279</v>
      </c>
      <c r="Q120" s="270"/>
      <c r="R120" s="270"/>
      <c r="S120" s="308"/>
      <c r="T120" s="284">
        <f t="shared" ref="T120:AC120" si="66">T110-T114-T119</f>
        <v>0</v>
      </c>
      <c r="U120" s="284">
        <f t="shared" si="66"/>
        <v>0</v>
      </c>
      <c r="V120" s="284">
        <f t="shared" si="66"/>
        <v>0</v>
      </c>
      <c r="W120" s="284">
        <f t="shared" si="66"/>
        <v>0</v>
      </c>
      <c r="X120" s="284">
        <f t="shared" si="66"/>
        <v>0</v>
      </c>
      <c r="Y120" s="284">
        <f t="shared" si="66"/>
        <v>0</v>
      </c>
      <c r="Z120" s="284">
        <f t="shared" si="66"/>
        <v>0</v>
      </c>
      <c r="AA120" s="284">
        <f t="shared" si="66"/>
        <v>0</v>
      </c>
      <c r="AB120" s="284">
        <f t="shared" si="66"/>
        <v>0</v>
      </c>
      <c r="AC120" s="284">
        <f t="shared" si="66"/>
        <v>0</v>
      </c>
    </row>
    <row r="121" spans="1:29" ht="14.4" x14ac:dyDescent="0.3">
      <c r="A121" s="234" t="s">
        <v>280</v>
      </c>
      <c r="D121" s="309" t="str">
        <f>IFERROR(E120/E98,"")</f>
        <v/>
      </c>
      <c r="P121" s="234" t="s">
        <v>280</v>
      </c>
      <c r="S121" s="309" t="str">
        <f>D121</f>
        <v/>
      </c>
      <c r="T121" s="235"/>
    </row>
    <row r="127" spans="1:29" hidden="1" x14ac:dyDescent="0.25"/>
    <row r="128" spans="1:29" hidden="1" x14ac:dyDescent="0.25">
      <c r="A128" s="234" t="s">
        <v>285</v>
      </c>
    </row>
    <row r="129" spans="1:1" hidden="1" x14ac:dyDescent="0.25">
      <c r="A129" s="310">
        <v>0.3</v>
      </c>
    </row>
    <row r="130" spans="1:1" hidden="1" x14ac:dyDescent="0.25">
      <c r="A130" s="310">
        <v>0.5</v>
      </c>
    </row>
    <row r="131" spans="1:1" hidden="1" x14ac:dyDescent="0.25">
      <c r="A131" s="310">
        <v>0.8</v>
      </c>
    </row>
    <row r="132" spans="1:1" hidden="1" x14ac:dyDescent="0.25"/>
  </sheetData>
  <sheetProtection algorithmName="SHA-512" hashValue="USIV94qJTs8RUGirihtGDiERGwlngltB7i8egMz0QtX5eeUznOV0sL4CaTCbs/vinhN0ZFEZsGE2APVc7eECcQ==" saltValue="zFP654DhZ/lctZGhpoZ0Wg==" spinCount="100000" sheet="1" objects="1" scenarios="1"/>
  <mergeCells count="4">
    <mergeCell ref="C3:O3"/>
    <mergeCell ref="C4:O4"/>
    <mergeCell ref="A6:O6"/>
    <mergeCell ref="P90:S90"/>
  </mergeCells>
  <dataValidations count="3">
    <dataValidation allowBlank="1" showInputMessage="1" showErrorMessage="1" prompt="Enter amount for each year of committed funding." sqref="T45:AC45 JP45:JY45 TL45:TU45 ADH45:ADQ45 AND45:ANM45 AWZ45:AXI45 BGV45:BHE45 BQR45:BRA45 CAN45:CAW45 CKJ45:CKS45 CUF45:CUO45 DEB45:DEK45 DNX45:DOG45 DXT45:DYC45 EHP45:EHY45 ERL45:ERU45 FBH45:FBQ45 FLD45:FLM45 FUZ45:FVI45 GEV45:GFE45 GOR45:GPA45 GYN45:GYW45 HIJ45:HIS45 HSF45:HSO45 ICB45:ICK45 ILX45:IMG45 IVT45:IWC45 JFP45:JFY45 JPL45:JPU45 JZH45:JZQ45 KJD45:KJM45 KSZ45:KTI45 LCV45:LDE45 LMR45:LNA45 LWN45:LWW45 MGJ45:MGS45 MQF45:MQO45 NAB45:NAK45 NJX45:NKG45 NTT45:NUC45 ODP45:ODY45 ONL45:ONU45 OXH45:OXQ45 PHD45:PHM45 PQZ45:PRI45 QAV45:QBE45 QKR45:QLA45 QUN45:QUW45 REJ45:RES45 ROF45:ROO45 RYB45:RYK45 SHX45:SIG45 SRT45:SSC45 TBP45:TBY45 TLL45:TLU45 TVH45:TVQ45 UFD45:UFM45 UOZ45:UPI45 UYV45:UZE45 VIR45:VJA45 VSN45:VSW45 WCJ45:WCS45 WMF45:WMO45 WWB45:WWK45 T65587:AC65587 JP65587:JY65587 TL65587:TU65587 ADH65587:ADQ65587 AND65587:ANM65587 AWZ65587:AXI65587 BGV65587:BHE65587 BQR65587:BRA65587 CAN65587:CAW65587 CKJ65587:CKS65587 CUF65587:CUO65587 DEB65587:DEK65587 DNX65587:DOG65587 DXT65587:DYC65587 EHP65587:EHY65587 ERL65587:ERU65587 FBH65587:FBQ65587 FLD65587:FLM65587 FUZ65587:FVI65587 GEV65587:GFE65587 GOR65587:GPA65587 GYN65587:GYW65587 HIJ65587:HIS65587 HSF65587:HSO65587 ICB65587:ICK65587 ILX65587:IMG65587 IVT65587:IWC65587 JFP65587:JFY65587 JPL65587:JPU65587 JZH65587:JZQ65587 KJD65587:KJM65587 KSZ65587:KTI65587 LCV65587:LDE65587 LMR65587:LNA65587 LWN65587:LWW65587 MGJ65587:MGS65587 MQF65587:MQO65587 NAB65587:NAK65587 NJX65587:NKG65587 NTT65587:NUC65587 ODP65587:ODY65587 ONL65587:ONU65587 OXH65587:OXQ65587 PHD65587:PHM65587 PQZ65587:PRI65587 QAV65587:QBE65587 QKR65587:QLA65587 QUN65587:QUW65587 REJ65587:RES65587 ROF65587:ROO65587 RYB65587:RYK65587 SHX65587:SIG65587 SRT65587:SSC65587 TBP65587:TBY65587 TLL65587:TLU65587 TVH65587:TVQ65587 UFD65587:UFM65587 UOZ65587:UPI65587 UYV65587:UZE65587 VIR65587:VJA65587 VSN65587:VSW65587 WCJ65587:WCS65587 WMF65587:WMO65587 WWB65587:WWK65587 T131123:AC131123 JP131123:JY131123 TL131123:TU131123 ADH131123:ADQ131123 AND131123:ANM131123 AWZ131123:AXI131123 BGV131123:BHE131123 BQR131123:BRA131123 CAN131123:CAW131123 CKJ131123:CKS131123 CUF131123:CUO131123 DEB131123:DEK131123 DNX131123:DOG131123 DXT131123:DYC131123 EHP131123:EHY131123 ERL131123:ERU131123 FBH131123:FBQ131123 FLD131123:FLM131123 FUZ131123:FVI131123 GEV131123:GFE131123 GOR131123:GPA131123 GYN131123:GYW131123 HIJ131123:HIS131123 HSF131123:HSO131123 ICB131123:ICK131123 ILX131123:IMG131123 IVT131123:IWC131123 JFP131123:JFY131123 JPL131123:JPU131123 JZH131123:JZQ131123 KJD131123:KJM131123 KSZ131123:KTI131123 LCV131123:LDE131123 LMR131123:LNA131123 LWN131123:LWW131123 MGJ131123:MGS131123 MQF131123:MQO131123 NAB131123:NAK131123 NJX131123:NKG131123 NTT131123:NUC131123 ODP131123:ODY131123 ONL131123:ONU131123 OXH131123:OXQ131123 PHD131123:PHM131123 PQZ131123:PRI131123 QAV131123:QBE131123 QKR131123:QLA131123 QUN131123:QUW131123 REJ131123:RES131123 ROF131123:ROO131123 RYB131123:RYK131123 SHX131123:SIG131123 SRT131123:SSC131123 TBP131123:TBY131123 TLL131123:TLU131123 TVH131123:TVQ131123 UFD131123:UFM131123 UOZ131123:UPI131123 UYV131123:UZE131123 VIR131123:VJA131123 VSN131123:VSW131123 WCJ131123:WCS131123 WMF131123:WMO131123 WWB131123:WWK131123 T196659:AC196659 JP196659:JY196659 TL196659:TU196659 ADH196659:ADQ196659 AND196659:ANM196659 AWZ196659:AXI196659 BGV196659:BHE196659 BQR196659:BRA196659 CAN196659:CAW196659 CKJ196659:CKS196659 CUF196659:CUO196659 DEB196659:DEK196659 DNX196659:DOG196659 DXT196659:DYC196659 EHP196659:EHY196659 ERL196659:ERU196659 FBH196659:FBQ196659 FLD196659:FLM196659 FUZ196659:FVI196659 GEV196659:GFE196659 GOR196659:GPA196659 GYN196659:GYW196659 HIJ196659:HIS196659 HSF196659:HSO196659 ICB196659:ICK196659 ILX196659:IMG196659 IVT196659:IWC196659 JFP196659:JFY196659 JPL196659:JPU196659 JZH196659:JZQ196659 KJD196659:KJM196659 KSZ196659:KTI196659 LCV196659:LDE196659 LMR196659:LNA196659 LWN196659:LWW196659 MGJ196659:MGS196659 MQF196659:MQO196659 NAB196659:NAK196659 NJX196659:NKG196659 NTT196659:NUC196659 ODP196659:ODY196659 ONL196659:ONU196659 OXH196659:OXQ196659 PHD196659:PHM196659 PQZ196659:PRI196659 QAV196659:QBE196659 QKR196659:QLA196659 QUN196659:QUW196659 REJ196659:RES196659 ROF196659:ROO196659 RYB196659:RYK196659 SHX196659:SIG196659 SRT196659:SSC196659 TBP196659:TBY196659 TLL196659:TLU196659 TVH196659:TVQ196659 UFD196659:UFM196659 UOZ196659:UPI196659 UYV196659:UZE196659 VIR196659:VJA196659 VSN196659:VSW196659 WCJ196659:WCS196659 WMF196659:WMO196659 WWB196659:WWK196659 T262195:AC262195 JP262195:JY262195 TL262195:TU262195 ADH262195:ADQ262195 AND262195:ANM262195 AWZ262195:AXI262195 BGV262195:BHE262195 BQR262195:BRA262195 CAN262195:CAW262195 CKJ262195:CKS262195 CUF262195:CUO262195 DEB262195:DEK262195 DNX262195:DOG262195 DXT262195:DYC262195 EHP262195:EHY262195 ERL262195:ERU262195 FBH262195:FBQ262195 FLD262195:FLM262195 FUZ262195:FVI262195 GEV262195:GFE262195 GOR262195:GPA262195 GYN262195:GYW262195 HIJ262195:HIS262195 HSF262195:HSO262195 ICB262195:ICK262195 ILX262195:IMG262195 IVT262195:IWC262195 JFP262195:JFY262195 JPL262195:JPU262195 JZH262195:JZQ262195 KJD262195:KJM262195 KSZ262195:KTI262195 LCV262195:LDE262195 LMR262195:LNA262195 LWN262195:LWW262195 MGJ262195:MGS262195 MQF262195:MQO262195 NAB262195:NAK262195 NJX262195:NKG262195 NTT262195:NUC262195 ODP262195:ODY262195 ONL262195:ONU262195 OXH262195:OXQ262195 PHD262195:PHM262195 PQZ262195:PRI262195 QAV262195:QBE262195 QKR262195:QLA262195 QUN262195:QUW262195 REJ262195:RES262195 ROF262195:ROO262195 RYB262195:RYK262195 SHX262195:SIG262195 SRT262195:SSC262195 TBP262195:TBY262195 TLL262195:TLU262195 TVH262195:TVQ262195 UFD262195:UFM262195 UOZ262195:UPI262195 UYV262195:UZE262195 VIR262195:VJA262195 VSN262195:VSW262195 WCJ262195:WCS262195 WMF262195:WMO262195 WWB262195:WWK262195 T327731:AC327731 JP327731:JY327731 TL327731:TU327731 ADH327731:ADQ327731 AND327731:ANM327731 AWZ327731:AXI327731 BGV327731:BHE327731 BQR327731:BRA327731 CAN327731:CAW327731 CKJ327731:CKS327731 CUF327731:CUO327731 DEB327731:DEK327731 DNX327731:DOG327731 DXT327731:DYC327731 EHP327731:EHY327731 ERL327731:ERU327731 FBH327731:FBQ327731 FLD327731:FLM327731 FUZ327731:FVI327731 GEV327731:GFE327731 GOR327731:GPA327731 GYN327731:GYW327731 HIJ327731:HIS327731 HSF327731:HSO327731 ICB327731:ICK327731 ILX327731:IMG327731 IVT327731:IWC327731 JFP327731:JFY327731 JPL327731:JPU327731 JZH327731:JZQ327731 KJD327731:KJM327731 KSZ327731:KTI327731 LCV327731:LDE327731 LMR327731:LNA327731 LWN327731:LWW327731 MGJ327731:MGS327731 MQF327731:MQO327731 NAB327731:NAK327731 NJX327731:NKG327731 NTT327731:NUC327731 ODP327731:ODY327731 ONL327731:ONU327731 OXH327731:OXQ327731 PHD327731:PHM327731 PQZ327731:PRI327731 QAV327731:QBE327731 QKR327731:QLA327731 QUN327731:QUW327731 REJ327731:RES327731 ROF327731:ROO327731 RYB327731:RYK327731 SHX327731:SIG327731 SRT327731:SSC327731 TBP327731:TBY327731 TLL327731:TLU327731 TVH327731:TVQ327731 UFD327731:UFM327731 UOZ327731:UPI327731 UYV327731:UZE327731 VIR327731:VJA327731 VSN327731:VSW327731 WCJ327731:WCS327731 WMF327731:WMO327731 WWB327731:WWK327731 T393267:AC393267 JP393267:JY393267 TL393267:TU393267 ADH393267:ADQ393267 AND393267:ANM393267 AWZ393267:AXI393267 BGV393267:BHE393267 BQR393267:BRA393267 CAN393267:CAW393267 CKJ393267:CKS393267 CUF393267:CUO393267 DEB393267:DEK393267 DNX393267:DOG393267 DXT393267:DYC393267 EHP393267:EHY393267 ERL393267:ERU393267 FBH393267:FBQ393267 FLD393267:FLM393267 FUZ393267:FVI393267 GEV393267:GFE393267 GOR393267:GPA393267 GYN393267:GYW393267 HIJ393267:HIS393267 HSF393267:HSO393267 ICB393267:ICK393267 ILX393267:IMG393267 IVT393267:IWC393267 JFP393267:JFY393267 JPL393267:JPU393267 JZH393267:JZQ393267 KJD393267:KJM393267 KSZ393267:KTI393267 LCV393267:LDE393267 LMR393267:LNA393267 LWN393267:LWW393267 MGJ393267:MGS393267 MQF393267:MQO393267 NAB393267:NAK393267 NJX393267:NKG393267 NTT393267:NUC393267 ODP393267:ODY393267 ONL393267:ONU393267 OXH393267:OXQ393267 PHD393267:PHM393267 PQZ393267:PRI393267 QAV393267:QBE393267 QKR393267:QLA393267 QUN393267:QUW393267 REJ393267:RES393267 ROF393267:ROO393267 RYB393267:RYK393267 SHX393267:SIG393267 SRT393267:SSC393267 TBP393267:TBY393267 TLL393267:TLU393267 TVH393267:TVQ393267 UFD393267:UFM393267 UOZ393267:UPI393267 UYV393267:UZE393267 VIR393267:VJA393267 VSN393267:VSW393267 WCJ393267:WCS393267 WMF393267:WMO393267 WWB393267:WWK393267 T458803:AC458803 JP458803:JY458803 TL458803:TU458803 ADH458803:ADQ458803 AND458803:ANM458803 AWZ458803:AXI458803 BGV458803:BHE458803 BQR458803:BRA458803 CAN458803:CAW458803 CKJ458803:CKS458803 CUF458803:CUO458803 DEB458803:DEK458803 DNX458803:DOG458803 DXT458803:DYC458803 EHP458803:EHY458803 ERL458803:ERU458803 FBH458803:FBQ458803 FLD458803:FLM458803 FUZ458803:FVI458803 GEV458803:GFE458803 GOR458803:GPA458803 GYN458803:GYW458803 HIJ458803:HIS458803 HSF458803:HSO458803 ICB458803:ICK458803 ILX458803:IMG458803 IVT458803:IWC458803 JFP458803:JFY458803 JPL458803:JPU458803 JZH458803:JZQ458803 KJD458803:KJM458803 KSZ458803:KTI458803 LCV458803:LDE458803 LMR458803:LNA458803 LWN458803:LWW458803 MGJ458803:MGS458803 MQF458803:MQO458803 NAB458803:NAK458803 NJX458803:NKG458803 NTT458803:NUC458803 ODP458803:ODY458803 ONL458803:ONU458803 OXH458803:OXQ458803 PHD458803:PHM458803 PQZ458803:PRI458803 QAV458803:QBE458803 QKR458803:QLA458803 QUN458803:QUW458803 REJ458803:RES458803 ROF458803:ROO458803 RYB458803:RYK458803 SHX458803:SIG458803 SRT458803:SSC458803 TBP458803:TBY458803 TLL458803:TLU458803 TVH458803:TVQ458803 UFD458803:UFM458803 UOZ458803:UPI458803 UYV458803:UZE458803 VIR458803:VJA458803 VSN458803:VSW458803 WCJ458803:WCS458803 WMF458803:WMO458803 WWB458803:WWK458803 T524339:AC524339 JP524339:JY524339 TL524339:TU524339 ADH524339:ADQ524339 AND524339:ANM524339 AWZ524339:AXI524339 BGV524339:BHE524339 BQR524339:BRA524339 CAN524339:CAW524339 CKJ524339:CKS524339 CUF524339:CUO524339 DEB524339:DEK524339 DNX524339:DOG524339 DXT524339:DYC524339 EHP524339:EHY524339 ERL524339:ERU524339 FBH524339:FBQ524339 FLD524339:FLM524339 FUZ524339:FVI524339 GEV524339:GFE524339 GOR524339:GPA524339 GYN524339:GYW524339 HIJ524339:HIS524339 HSF524339:HSO524339 ICB524339:ICK524339 ILX524339:IMG524339 IVT524339:IWC524339 JFP524339:JFY524339 JPL524339:JPU524339 JZH524339:JZQ524339 KJD524339:KJM524339 KSZ524339:KTI524339 LCV524339:LDE524339 LMR524339:LNA524339 LWN524339:LWW524339 MGJ524339:MGS524339 MQF524339:MQO524339 NAB524339:NAK524339 NJX524339:NKG524339 NTT524339:NUC524339 ODP524339:ODY524339 ONL524339:ONU524339 OXH524339:OXQ524339 PHD524339:PHM524339 PQZ524339:PRI524339 QAV524339:QBE524339 QKR524339:QLA524339 QUN524339:QUW524339 REJ524339:RES524339 ROF524339:ROO524339 RYB524339:RYK524339 SHX524339:SIG524339 SRT524339:SSC524339 TBP524339:TBY524339 TLL524339:TLU524339 TVH524339:TVQ524339 UFD524339:UFM524339 UOZ524339:UPI524339 UYV524339:UZE524339 VIR524339:VJA524339 VSN524339:VSW524339 WCJ524339:WCS524339 WMF524339:WMO524339 WWB524339:WWK524339 T589875:AC589875 JP589875:JY589875 TL589875:TU589875 ADH589875:ADQ589875 AND589875:ANM589875 AWZ589875:AXI589875 BGV589875:BHE589875 BQR589875:BRA589875 CAN589875:CAW589875 CKJ589875:CKS589875 CUF589875:CUO589875 DEB589875:DEK589875 DNX589875:DOG589875 DXT589875:DYC589875 EHP589875:EHY589875 ERL589875:ERU589875 FBH589875:FBQ589875 FLD589875:FLM589875 FUZ589875:FVI589875 GEV589875:GFE589875 GOR589875:GPA589875 GYN589875:GYW589875 HIJ589875:HIS589875 HSF589875:HSO589875 ICB589875:ICK589875 ILX589875:IMG589875 IVT589875:IWC589875 JFP589875:JFY589875 JPL589875:JPU589875 JZH589875:JZQ589875 KJD589875:KJM589875 KSZ589875:KTI589875 LCV589875:LDE589875 LMR589875:LNA589875 LWN589875:LWW589875 MGJ589875:MGS589875 MQF589875:MQO589875 NAB589875:NAK589875 NJX589875:NKG589875 NTT589875:NUC589875 ODP589875:ODY589875 ONL589875:ONU589875 OXH589875:OXQ589875 PHD589875:PHM589875 PQZ589875:PRI589875 QAV589875:QBE589875 QKR589875:QLA589875 QUN589875:QUW589875 REJ589875:RES589875 ROF589875:ROO589875 RYB589875:RYK589875 SHX589875:SIG589875 SRT589875:SSC589875 TBP589875:TBY589875 TLL589875:TLU589875 TVH589875:TVQ589875 UFD589875:UFM589875 UOZ589875:UPI589875 UYV589875:UZE589875 VIR589875:VJA589875 VSN589875:VSW589875 WCJ589875:WCS589875 WMF589875:WMO589875 WWB589875:WWK589875 T655411:AC655411 JP655411:JY655411 TL655411:TU655411 ADH655411:ADQ655411 AND655411:ANM655411 AWZ655411:AXI655411 BGV655411:BHE655411 BQR655411:BRA655411 CAN655411:CAW655411 CKJ655411:CKS655411 CUF655411:CUO655411 DEB655411:DEK655411 DNX655411:DOG655411 DXT655411:DYC655411 EHP655411:EHY655411 ERL655411:ERU655411 FBH655411:FBQ655411 FLD655411:FLM655411 FUZ655411:FVI655411 GEV655411:GFE655411 GOR655411:GPA655411 GYN655411:GYW655411 HIJ655411:HIS655411 HSF655411:HSO655411 ICB655411:ICK655411 ILX655411:IMG655411 IVT655411:IWC655411 JFP655411:JFY655411 JPL655411:JPU655411 JZH655411:JZQ655411 KJD655411:KJM655411 KSZ655411:KTI655411 LCV655411:LDE655411 LMR655411:LNA655411 LWN655411:LWW655411 MGJ655411:MGS655411 MQF655411:MQO655411 NAB655411:NAK655411 NJX655411:NKG655411 NTT655411:NUC655411 ODP655411:ODY655411 ONL655411:ONU655411 OXH655411:OXQ655411 PHD655411:PHM655411 PQZ655411:PRI655411 QAV655411:QBE655411 QKR655411:QLA655411 QUN655411:QUW655411 REJ655411:RES655411 ROF655411:ROO655411 RYB655411:RYK655411 SHX655411:SIG655411 SRT655411:SSC655411 TBP655411:TBY655411 TLL655411:TLU655411 TVH655411:TVQ655411 UFD655411:UFM655411 UOZ655411:UPI655411 UYV655411:UZE655411 VIR655411:VJA655411 VSN655411:VSW655411 WCJ655411:WCS655411 WMF655411:WMO655411 WWB655411:WWK655411 T720947:AC720947 JP720947:JY720947 TL720947:TU720947 ADH720947:ADQ720947 AND720947:ANM720947 AWZ720947:AXI720947 BGV720947:BHE720947 BQR720947:BRA720947 CAN720947:CAW720947 CKJ720947:CKS720947 CUF720947:CUO720947 DEB720947:DEK720947 DNX720947:DOG720947 DXT720947:DYC720947 EHP720947:EHY720947 ERL720947:ERU720947 FBH720947:FBQ720947 FLD720947:FLM720947 FUZ720947:FVI720947 GEV720947:GFE720947 GOR720947:GPA720947 GYN720947:GYW720947 HIJ720947:HIS720947 HSF720947:HSO720947 ICB720947:ICK720947 ILX720947:IMG720947 IVT720947:IWC720947 JFP720947:JFY720947 JPL720947:JPU720947 JZH720947:JZQ720947 KJD720947:KJM720947 KSZ720947:KTI720947 LCV720947:LDE720947 LMR720947:LNA720947 LWN720947:LWW720947 MGJ720947:MGS720947 MQF720947:MQO720947 NAB720947:NAK720947 NJX720947:NKG720947 NTT720947:NUC720947 ODP720947:ODY720947 ONL720947:ONU720947 OXH720947:OXQ720947 PHD720947:PHM720947 PQZ720947:PRI720947 QAV720947:QBE720947 QKR720947:QLA720947 QUN720947:QUW720947 REJ720947:RES720947 ROF720947:ROO720947 RYB720947:RYK720947 SHX720947:SIG720947 SRT720947:SSC720947 TBP720947:TBY720947 TLL720947:TLU720947 TVH720947:TVQ720947 UFD720947:UFM720947 UOZ720947:UPI720947 UYV720947:UZE720947 VIR720947:VJA720947 VSN720947:VSW720947 WCJ720947:WCS720947 WMF720947:WMO720947 WWB720947:WWK720947 T786483:AC786483 JP786483:JY786483 TL786483:TU786483 ADH786483:ADQ786483 AND786483:ANM786483 AWZ786483:AXI786483 BGV786483:BHE786483 BQR786483:BRA786483 CAN786483:CAW786483 CKJ786483:CKS786483 CUF786483:CUO786483 DEB786483:DEK786483 DNX786483:DOG786483 DXT786483:DYC786483 EHP786483:EHY786483 ERL786483:ERU786483 FBH786483:FBQ786483 FLD786483:FLM786483 FUZ786483:FVI786483 GEV786483:GFE786483 GOR786483:GPA786483 GYN786483:GYW786483 HIJ786483:HIS786483 HSF786483:HSO786483 ICB786483:ICK786483 ILX786483:IMG786483 IVT786483:IWC786483 JFP786483:JFY786483 JPL786483:JPU786483 JZH786483:JZQ786483 KJD786483:KJM786483 KSZ786483:KTI786483 LCV786483:LDE786483 LMR786483:LNA786483 LWN786483:LWW786483 MGJ786483:MGS786483 MQF786483:MQO786483 NAB786483:NAK786483 NJX786483:NKG786483 NTT786483:NUC786483 ODP786483:ODY786483 ONL786483:ONU786483 OXH786483:OXQ786483 PHD786483:PHM786483 PQZ786483:PRI786483 QAV786483:QBE786483 QKR786483:QLA786483 QUN786483:QUW786483 REJ786483:RES786483 ROF786483:ROO786483 RYB786483:RYK786483 SHX786483:SIG786483 SRT786483:SSC786483 TBP786483:TBY786483 TLL786483:TLU786483 TVH786483:TVQ786483 UFD786483:UFM786483 UOZ786483:UPI786483 UYV786483:UZE786483 VIR786483:VJA786483 VSN786483:VSW786483 WCJ786483:WCS786483 WMF786483:WMO786483 WWB786483:WWK786483 T852019:AC852019 JP852019:JY852019 TL852019:TU852019 ADH852019:ADQ852019 AND852019:ANM852019 AWZ852019:AXI852019 BGV852019:BHE852019 BQR852019:BRA852019 CAN852019:CAW852019 CKJ852019:CKS852019 CUF852019:CUO852019 DEB852019:DEK852019 DNX852019:DOG852019 DXT852019:DYC852019 EHP852019:EHY852019 ERL852019:ERU852019 FBH852019:FBQ852019 FLD852019:FLM852019 FUZ852019:FVI852019 GEV852019:GFE852019 GOR852019:GPA852019 GYN852019:GYW852019 HIJ852019:HIS852019 HSF852019:HSO852019 ICB852019:ICK852019 ILX852019:IMG852019 IVT852019:IWC852019 JFP852019:JFY852019 JPL852019:JPU852019 JZH852019:JZQ852019 KJD852019:KJM852019 KSZ852019:KTI852019 LCV852019:LDE852019 LMR852019:LNA852019 LWN852019:LWW852019 MGJ852019:MGS852019 MQF852019:MQO852019 NAB852019:NAK852019 NJX852019:NKG852019 NTT852019:NUC852019 ODP852019:ODY852019 ONL852019:ONU852019 OXH852019:OXQ852019 PHD852019:PHM852019 PQZ852019:PRI852019 QAV852019:QBE852019 QKR852019:QLA852019 QUN852019:QUW852019 REJ852019:RES852019 ROF852019:ROO852019 RYB852019:RYK852019 SHX852019:SIG852019 SRT852019:SSC852019 TBP852019:TBY852019 TLL852019:TLU852019 TVH852019:TVQ852019 UFD852019:UFM852019 UOZ852019:UPI852019 UYV852019:UZE852019 VIR852019:VJA852019 VSN852019:VSW852019 WCJ852019:WCS852019 WMF852019:WMO852019 WWB852019:WWK852019 T917555:AC917555 JP917555:JY917555 TL917555:TU917555 ADH917555:ADQ917555 AND917555:ANM917555 AWZ917555:AXI917555 BGV917555:BHE917555 BQR917555:BRA917555 CAN917555:CAW917555 CKJ917555:CKS917555 CUF917555:CUO917555 DEB917555:DEK917555 DNX917555:DOG917555 DXT917555:DYC917555 EHP917555:EHY917555 ERL917555:ERU917555 FBH917555:FBQ917555 FLD917555:FLM917555 FUZ917555:FVI917555 GEV917555:GFE917555 GOR917555:GPA917555 GYN917555:GYW917555 HIJ917555:HIS917555 HSF917555:HSO917555 ICB917555:ICK917555 ILX917555:IMG917555 IVT917555:IWC917555 JFP917555:JFY917555 JPL917555:JPU917555 JZH917555:JZQ917555 KJD917555:KJM917555 KSZ917555:KTI917555 LCV917555:LDE917555 LMR917555:LNA917555 LWN917555:LWW917555 MGJ917555:MGS917555 MQF917555:MQO917555 NAB917555:NAK917555 NJX917555:NKG917555 NTT917555:NUC917555 ODP917555:ODY917555 ONL917555:ONU917555 OXH917555:OXQ917555 PHD917555:PHM917555 PQZ917555:PRI917555 QAV917555:QBE917555 QKR917555:QLA917555 QUN917555:QUW917555 REJ917555:RES917555 ROF917555:ROO917555 RYB917555:RYK917555 SHX917555:SIG917555 SRT917555:SSC917555 TBP917555:TBY917555 TLL917555:TLU917555 TVH917555:TVQ917555 UFD917555:UFM917555 UOZ917555:UPI917555 UYV917555:UZE917555 VIR917555:VJA917555 VSN917555:VSW917555 WCJ917555:WCS917555 WMF917555:WMO917555 WWB917555:WWK917555 T983091:AC983091 JP983091:JY983091 TL983091:TU983091 ADH983091:ADQ983091 AND983091:ANM983091 AWZ983091:AXI983091 BGV983091:BHE983091 BQR983091:BRA983091 CAN983091:CAW983091 CKJ983091:CKS983091 CUF983091:CUO983091 DEB983091:DEK983091 DNX983091:DOG983091 DXT983091:DYC983091 EHP983091:EHY983091 ERL983091:ERU983091 FBH983091:FBQ983091 FLD983091:FLM983091 FUZ983091:FVI983091 GEV983091:GFE983091 GOR983091:GPA983091 GYN983091:GYW983091 HIJ983091:HIS983091 HSF983091:HSO983091 ICB983091:ICK983091 ILX983091:IMG983091 IVT983091:IWC983091 JFP983091:JFY983091 JPL983091:JPU983091 JZH983091:JZQ983091 KJD983091:KJM983091 KSZ983091:KTI983091 LCV983091:LDE983091 LMR983091:LNA983091 LWN983091:LWW983091 MGJ983091:MGS983091 MQF983091:MQO983091 NAB983091:NAK983091 NJX983091:NKG983091 NTT983091:NUC983091 ODP983091:ODY983091 ONL983091:ONU983091 OXH983091:OXQ983091 PHD983091:PHM983091 PQZ983091:PRI983091 QAV983091:QBE983091 QKR983091:QLA983091 QUN983091:QUW983091 REJ983091:RES983091 ROF983091:ROO983091 RYB983091:RYK983091 SHX983091:SIG983091 SRT983091:SSC983091 TBP983091:TBY983091 TLL983091:TLU983091 TVH983091:TVQ983091 UFD983091:UFM983091 UOZ983091:UPI983091 UYV983091:UZE983091 VIR983091:VJA983091 VSN983091:VSW983091 WCJ983091:WCS983091 WMF983091:WMO983091 WWB983091:WWK983091 G45:O45 JC45:JK45 SY45:TG45 ACU45:ADC45 AMQ45:AMY45 AWM45:AWU45 BGI45:BGQ45 BQE45:BQM45 CAA45:CAI45 CJW45:CKE45 CTS45:CUA45 DDO45:DDW45 DNK45:DNS45 DXG45:DXO45 EHC45:EHK45 EQY45:ERG45 FAU45:FBC45 FKQ45:FKY45 FUM45:FUU45 GEI45:GEQ45 GOE45:GOM45 GYA45:GYI45 HHW45:HIE45 HRS45:HSA45 IBO45:IBW45 ILK45:ILS45 IVG45:IVO45 JFC45:JFK45 JOY45:JPG45 JYU45:JZC45 KIQ45:KIY45 KSM45:KSU45 LCI45:LCQ45 LME45:LMM45 LWA45:LWI45 MFW45:MGE45 MPS45:MQA45 MZO45:MZW45 NJK45:NJS45 NTG45:NTO45 ODC45:ODK45 OMY45:ONG45 OWU45:OXC45 PGQ45:PGY45 PQM45:PQU45 QAI45:QAQ45 QKE45:QKM45 QUA45:QUI45 RDW45:REE45 RNS45:ROA45 RXO45:RXW45 SHK45:SHS45 SRG45:SRO45 TBC45:TBK45 TKY45:TLG45 TUU45:TVC45 UEQ45:UEY45 UOM45:UOU45 UYI45:UYQ45 VIE45:VIM45 VSA45:VSI45 WBW45:WCE45 WLS45:WMA45 WVO45:WVW45 G65587:O65587 JC65587:JK65587 SY65587:TG65587 ACU65587:ADC65587 AMQ65587:AMY65587 AWM65587:AWU65587 BGI65587:BGQ65587 BQE65587:BQM65587 CAA65587:CAI65587 CJW65587:CKE65587 CTS65587:CUA65587 DDO65587:DDW65587 DNK65587:DNS65587 DXG65587:DXO65587 EHC65587:EHK65587 EQY65587:ERG65587 FAU65587:FBC65587 FKQ65587:FKY65587 FUM65587:FUU65587 GEI65587:GEQ65587 GOE65587:GOM65587 GYA65587:GYI65587 HHW65587:HIE65587 HRS65587:HSA65587 IBO65587:IBW65587 ILK65587:ILS65587 IVG65587:IVO65587 JFC65587:JFK65587 JOY65587:JPG65587 JYU65587:JZC65587 KIQ65587:KIY65587 KSM65587:KSU65587 LCI65587:LCQ65587 LME65587:LMM65587 LWA65587:LWI65587 MFW65587:MGE65587 MPS65587:MQA65587 MZO65587:MZW65587 NJK65587:NJS65587 NTG65587:NTO65587 ODC65587:ODK65587 OMY65587:ONG65587 OWU65587:OXC65587 PGQ65587:PGY65587 PQM65587:PQU65587 QAI65587:QAQ65587 QKE65587:QKM65587 QUA65587:QUI65587 RDW65587:REE65587 RNS65587:ROA65587 RXO65587:RXW65587 SHK65587:SHS65587 SRG65587:SRO65587 TBC65587:TBK65587 TKY65587:TLG65587 TUU65587:TVC65587 UEQ65587:UEY65587 UOM65587:UOU65587 UYI65587:UYQ65587 VIE65587:VIM65587 VSA65587:VSI65587 WBW65587:WCE65587 WLS65587:WMA65587 WVO65587:WVW65587 G131123:O131123 JC131123:JK131123 SY131123:TG131123 ACU131123:ADC131123 AMQ131123:AMY131123 AWM131123:AWU131123 BGI131123:BGQ131123 BQE131123:BQM131123 CAA131123:CAI131123 CJW131123:CKE131123 CTS131123:CUA131123 DDO131123:DDW131123 DNK131123:DNS131123 DXG131123:DXO131123 EHC131123:EHK131123 EQY131123:ERG131123 FAU131123:FBC131123 FKQ131123:FKY131123 FUM131123:FUU131123 GEI131123:GEQ131123 GOE131123:GOM131123 GYA131123:GYI131123 HHW131123:HIE131123 HRS131123:HSA131123 IBO131123:IBW131123 ILK131123:ILS131123 IVG131123:IVO131123 JFC131123:JFK131123 JOY131123:JPG131123 JYU131123:JZC131123 KIQ131123:KIY131123 KSM131123:KSU131123 LCI131123:LCQ131123 LME131123:LMM131123 LWA131123:LWI131123 MFW131123:MGE131123 MPS131123:MQA131123 MZO131123:MZW131123 NJK131123:NJS131123 NTG131123:NTO131123 ODC131123:ODK131123 OMY131123:ONG131123 OWU131123:OXC131123 PGQ131123:PGY131123 PQM131123:PQU131123 QAI131123:QAQ131123 QKE131123:QKM131123 QUA131123:QUI131123 RDW131123:REE131123 RNS131123:ROA131123 RXO131123:RXW131123 SHK131123:SHS131123 SRG131123:SRO131123 TBC131123:TBK131123 TKY131123:TLG131123 TUU131123:TVC131123 UEQ131123:UEY131123 UOM131123:UOU131123 UYI131123:UYQ131123 VIE131123:VIM131123 VSA131123:VSI131123 WBW131123:WCE131123 WLS131123:WMA131123 WVO131123:WVW131123 G196659:O196659 JC196659:JK196659 SY196659:TG196659 ACU196659:ADC196659 AMQ196659:AMY196659 AWM196659:AWU196659 BGI196659:BGQ196659 BQE196659:BQM196659 CAA196659:CAI196659 CJW196659:CKE196659 CTS196659:CUA196659 DDO196659:DDW196659 DNK196659:DNS196659 DXG196659:DXO196659 EHC196659:EHK196659 EQY196659:ERG196659 FAU196659:FBC196659 FKQ196659:FKY196659 FUM196659:FUU196659 GEI196659:GEQ196659 GOE196659:GOM196659 GYA196659:GYI196659 HHW196659:HIE196659 HRS196659:HSA196659 IBO196659:IBW196659 ILK196659:ILS196659 IVG196659:IVO196659 JFC196659:JFK196659 JOY196659:JPG196659 JYU196659:JZC196659 KIQ196659:KIY196659 KSM196659:KSU196659 LCI196659:LCQ196659 LME196659:LMM196659 LWA196659:LWI196659 MFW196659:MGE196659 MPS196659:MQA196659 MZO196659:MZW196659 NJK196659:NJS196659 NTG196659:NTO196659 ODC196659:ODK196659 OMY196659:ONG196659 OWU196659:OXC196659 PGQ196659:PGY196659 PQM196659:PQU196659 QAI196659:QAQ196659 QKE196659:QKM196659 QUA196659:QUI196659 RDW196659:REE196659 RNS196659:ROA196659 RXO196659:RXW196659 SHK196659:SHS196659 SRG196659:SRO196659 TBC196659:TBK196659 TKY196659:TLG196659 TUU196659:TVC196659 UEQ196659:UEY196659 UOM196659:UOU196659 UYI196659:UYQ196659 VIE196659:VIM196659 VSA196659:VSI196659 WBW196659:WCE196659 WLS196659:WMA196659 WVO196659:WVW196659 G262195:O262195 JC262195:JK262195 SY262195:TG262195 ACU262195:ADC262195 AMQ262195:AMY262195 AWM262195:AWU262195 BGI262195:BGQ262195 BQE262195:BQM262195 CAA262195:CAI262195 CJW262195:CKE262195 CTS262195:CUA262195 DDO262195:DDW262195 DNK262195:DNS262195 DXG262195:DXO262195 EHC262195:EHK262195 EQY262195:ERG262195 FAU262195:FBC262195 FKQ262195:FKY262195 FUM262195:FUU262195 GEI262195:GEQ262195 GOE262195:GOM262195 GYA262195:GYI262195 HHW262195:HIE262195 HRS262195:HSA262195 IBO262195:IBW262195 ILK262195:ILS262195 IVG262195:IVO262195 JFC262195:JFK262195 JOY262195:JPG262195 JYU262195:JZC262195 KIQ262195:KIY262195 KSM262195:KSU262195 LCI262195:LCQ262195 LME262195:LMM262195 LWA262195:LWI262195 MFW262195:MGE262195 MPS262195:MQA262195 MZO262195:MZW262195 NJK262195:NJS262195 NTG262195:NTO262195 ODC262195:ODK262195 OMY262195:ONG262195 OWU262195:OXC262195 PGQ262195:PGY262195 PQM262195:PQU262195 QAI262195:QAQ262195 QKE262195:QKM262195 QUA262195:QUI262195 RDW262195:REE262195 RNS262195:ROA262195 RXO262195:RXW262195 SHK262195:SHS262195 SRG262195:SRO262195 TBC262195:TBK262195 TKY262195:TLG262195 TUU262195:TVC262195 UEQ262195:UEY262195 UOM262195:UOU262195 UYI262195:UYQ262195 VIE262195:VIM262195 VSA262195:VSI262195 WBW262195:WCE262195 WLS262195:WMA262195 WVO262195:WVW262195 G327731:O327731 JC327731:JK327731 SY327731:TG327731 ACU327731:ADC327731 AMQ327731:AMY327731 AWM327731:AWU327731 BGI327731:BGQ327731 BQE327731:BQM327731 CAA327731:CAI327731 CJW327731:CKE327731 CTS327731:CUA327731 DDO327731:DDW327731 DNK327731:DNS327731 DXG327731:DXO327731 EHC327731:EHK327731 EQY327731:ERG327731 FAU327731:FBC327731 FKQ327731:FKY327731 FUM327731:FUU327731 GEI327731:GEQ327731 GOE327731:GOM327731 GYA327731:GYI327731 HHW327731:HIE327731 HRS327731:HSA327731 IBO327731:IBW327731 ILK327731:ILS327731 IVG327731:IVO327731 JFC327731:JFK327731 JOY327731:JPG327731 JYU327731:JZC327731 KIQ327731:KIY327731 KSM327731:KSU327731 LCI327731:LCQ327731 LME327731:LMM327731 LWA327731:LWI327731 MFW327731:MGE327731 MPS327731:MQA327731 MZO327731:MZW327731 NJK327731:NJS327731 NTG327731:NTO327731 ODC327731:ODK327731 OMY327731:ONG327731 OWU327731:OXC327731 PGQ327731:PGY327731 PQM327731:PQU327731 QAI327731:QAQ327731 QKE327731:QKM327731 QUA327731:QUI327731 RDW327731:REE327731 RNS327731:ROA327731 RXO327731:RXW327731 SHK327731:SHS327731 SRG327731:SRO327731 TBC327731:TBK327731 TKY327731:TLG327731 TUU327731:TVC327731 UEQ327731:UEY327731 UOM327731:UOU327731 UYI327731:UYQ327731 VIE327731:VIM327731 VSA327731:VSI327731 WBW327731:WCE327731 WLS327731:WMA327731 WVO327731:WVW327731 G393267:O393267 JC393267:JK393267 SY393267:TG393267 ACU393267:ADC393267 AMQ393267:AMY393267 AWM393267:AWU393267 BGI393267:BGQ393267 BQE393267:BQM393267 CAA393267:CAI393267 CJW393267:CKE393267 CTS393267:CUA393267 DDO393267:DDW393267 DNK393267:DNS393267 DXG393267:DXO393267 EHC393267:EHK393267 EQY393267:ERG393267 FAU393267:FBC393267 FKQ393267:FKY393267 FUM393267:FUU393267 GEI393267:GEQ393267 GOE393267:GOM393267 GYA393267:GYI393267 HHW393267:HIE393267 HRS393267:HSA393267 IBO393267:IBW393267 ILK393267:ILS393267 IVG393267:IVO393267 JFC393267:JFK393267 JOY393267:JPG393267 JYU393267:JZC393267 KIQ393267:KIY393267 KSM393267:KSU393267 LCI393267:LCQ393267 LME393267:LMM393267 LWA393267:LWI393267 MFW393267:MGE393267 MPS393267:MQA393267 MZO393267:MZW393267 NJK393267:NJS393267 NTG393267:NTO393267 ODC393267:ODK393267 OMY393267:ONG393267 OWU393267:OXC393267 PGQ393267:PGY393267 PQM393267:PQU393267 QAI393267:QAQ393267 QKE393267:QKM393267 QUA393267:QUI393267 RDW393267:REE393267 RNS393267:ROA393267 RXO393267:RXW393267 SHK393267:SHS393267 SRG393267:SRO393267 TBC393267:TBK393267 TKY393267:TLG393267 TUU393267:TVC393267 UEQ393267:UEY393267 UOM393267:UOU393267 UYI393267:UYQ393267 VIE393267:VIM393267 VSA393267:VSI393267 WBW393267:WCE393267 WLS393267:WMA393267 WVO393267:WVW393267 G458803:O458803 JC458803:JK458803 SY458803:TG458803 ACU458803:ADC458803 AMQ458803:AMY458803 AWM458803:AWU458803 BGI458803:BGQ458803 BQE458803:BQM458803 CAA458803:CAI458803 CJW458803:CKE458803 CTS458803:CUA458803 DDO458803:DDW458803 DNK458803:DNS458803 DXG458803:DXO458803 EHC458803:EHK458803 EQY458803:ERG458803 FAU458803:FBC458803 FKQ458803:FKY458803 FUM458803:FUU458803 GEI458803:GEQ458803 GOE458803:GOM458803 GYA458803:GYI458803 HHW458803:HIE458803 HRS458803:HSA458803 IBO458803:IBW458803 ILK458803:ILS458803 IVG458803:IVO458803 JFC458803:JFK458803 JOY458803:JPG458803 JYU458803:JZC458803 KIQ458803:KIY458803 KSM458803:KSU458803 LCI458803:LCQ458803 LME458803:LMM458803 LWA458803:LWI458803 MFW458803:MGE458803 MPS458803:MQA458803 MZO458803:MZW458803 NJK458803:NJS458803 NTG458803:NTO458803 ODC458803:ODK458803 OMY458803:ONG458803 OWU458803:OXC458803 PGQ458803:PGY458803 PQM458803:PQU458803 QAI458803:QAQ458803 QKE458803:QKM458803 QUA458803:QUI458803 RDW458803:REE458803 RNS458803:ROA458803 RXO458803:RXW458803 SHK458803:SHS458803 SRG458803:SRO458803 TBC458803:TBK458803 TKY458803:TLG458803 TUU458803:TVC458803 UEQ458803:UEY458803 UOM458803:UOU458803 UYI458803:UYQ458803 VIE458803:VIM458803 VSA458803:VSI458803 WBW458803:WCE458803 WLS458803:WMA458803 WVO458803:WVW458803 G524339:O524339 JC524339:JK524339 SY524339:TG524339 ACU524339:ADC524339 AMQ524339:AMY524339 AWM524339:AWU524339 BGI524339:BGQ524339 BQE524339:BQM524339 CAA524339:CAI524339 CJW524339:CKE524339 CTS524339:CUA524339 DDO524339:DDW524339 DNK524339:DNS524339 DXG524339:DXO524339 EHC524339:EHK524339 EQY524339:ERG524339 FAU524339:FBC524339 FKQ524339:FKY524339 FUM524339:FUU524339 GEI524339:GEQ524339 GOE524339:GOM524339 GYA524339:GYI524339 HHW524339:HIE524339 HRS524339:HSA524339 IBO524339:IBW524339 ILK524339:ILS524339 IVG524339:IVO524339 JFC524339:JFK524339 JOY524339:JPG524339 JYU524339:JZC524339 KIQ524339:KIY524339 KSM524339:KSU524339 LCI524339:LCQ524339 LME524339:LMM524339 LWA524339:LWI524339 MFW524339:MGE524339 MPS524339:MQA524339 MZO524339:MZW524339 NJK524339:NJS524339 NTG524339:NTO524339 ODC524339:ODK524339 OMY524339:ONG524339 OWU524339:OXC524339 PGQ524339:PGY524339 PQM524339:PQU524339 QAI524339:QAQ524339 QKE524339:QKM524339 QUA524339:QUI524339 RDW524339:REE524339 RNS524339:ROA524339 RXO524339:RXW524339 SHK524339:SHS524339 SRG524339:SRO524339 TBC524339:TBK524339 TKY524339:TLG524339 TUU524339:TVC524339 UEQ524339:UEY524339 UOM524339:UOU524339 UYI524339:UYQ524339 VIE524339:VIM524339 VSA524339:VSI524339 WBW524339:WCE524339 WLS524339:WMA524339 WVO524339:WVW524339 G589875:O589875 JC589875:JK589875 SY589875:TG589875 ACU589875:ADC589875 AMQ589875:AMY589875 AWM589875:AWU589875 BGI589875:BGQ589875 BQE589875:BQM589875 CAA589875:CAI589875 CJW589875:CKE589875 CTS589875:CUA589875 DDO589875:DDW589875 DNK589875:DNS589875 DXG589875:DXO589875 EHC589875:EHK589875 EQY589875:ERG589875 FAU589875:FBC589875 FKQ589875:FKY589875 FUM589875:FUU589875 GEI589875:GEQ589875 GOE589875:GOM589875 GYA589875:GYI589875 HHW589875:HIE589875 HRS589875:HSA589875 IBO589875:IBW589875 ILK589875:ILS589875 IVG589875:IVO589875 JFC589875:JFK589875 JOY589875:JPG589875 JYU589875:JZC589875 KIQ589875:KIY589875 KSM589875:KSU589875 LCI589875:LCQ589875 LME589875:LMM589875 LWA589875:LWI589875 MFW589875:MGE589875 MPS589875:MQA589875 MZO589875:MZW589875 NJK589875:NJS589875 NTG589875:NTO589875 ODC589875:ODK589875 OMY589875:ONG589875 OWU589875:OXC589875 PGQ589875:PGY589875 PQM589875:PQU589875 QAI589875:QAQ589875 QKE589875:QKM589875 QUA589875:QUI589875 RDW589875:REE589875 RNS589875:ROA589875 RXO589875:RXW589875 SHK589875:SHS589875 SRG589875:SRO589875 TBC589875:TBK589875 TKY589875:TLG589875 TUU589875:TVC589875 UEQ589875:UEY589875 UOM589875:UOU589875 UYI589875:UYQ589875 VIE589875:VIM589875 VSA589875:VSI589875 WBW589875:WCE589875 WLS589875:WMA589875 WVO589875:WVW589875 G655411:O655411 JC655411:JK655411 SY655411:TG655411 ACU655411:ADC655411 AMQ655411:AMY655411 AWM655411:AWU655411 BGI655411:BGQ655411 BQE655411:BQM655411 CAA655411:CAI655411 CJW655411:CKE655411 CTS655411:CUA655411 DDO655411:DDW655411 DNK655411:DNS655411 DXG655411:DXO655411 EHC655411:EHK655411 EQY655411:ERG655411 FAU655411:FBC655411 FKQ655411:FKY655411 FUM655411:FUU655411 GEI655411:GEQ655411 GOE655411:GOM655411 GYA655411:GYI655411 HHW655411:HIE655411 HRS655411:HSA655411 IBO655411:IBW655411 ILK655411:ILS655411 IVG655411:IVO655411 JFC655411:JFK655411 JOY655411:JPG655411 JYU655411:JZC655411 KIQ655411:KIY655411 KSM655411:KSU655411 LCI655411:LCQ655411 LME655411:LMM655411 LWA655411:LWI655411 MFW655411:MGE655411 MPS655411:MQA655411 MZO655411:MZW655411 NJK655411:NJS655411 NTG655411:NTO655411 ODC655411:ODK655411 OMY655411:ONG655411 OWU655411:OXC655411 PGQ655411:PGY655411 PQM655411:PQU655411 QAI655411:QAQ655411 QKE655411:QKM655411 QUA655411:QUI655411 RDW655411:REE655411 RNS655411:ROA655411 RXO655411:RXW655411 SHK655411:SHS655411 SRG655411:SRO655411 TBC655411:TBK655411 TKY655411:TLG655411 TUU655411:TVC655411 UEQ655411:UEY655411 UOM655411:UOU655411 UYI655411:UYQ655411 VIE655411:VIM655411 VSA655411:VSI655411 WBW655411:WCE655411 WLS655411:WMA655411 WVO655411:WVW655411 G720947:O720947 JC720947:JK720947 SY720947:TG720947 ACU720947:ADC720947 AMQ720947:AMY720947 AWM720947:AWU720947 BGI720947:BGQ720947 BQE720947:BQM720947 CAA720947:CAI720947 CJW720947:CKE720947 CTS720947:CUA720947 DDO720947:DDW720947 DNK720947:DNS720947 DXG720947:DXO720947 EHC720947:EHK720947 EQY720947:ERG720947 FAU720947:FBC720947 FKQ720947:FKY720947 FUM720947:FUU720947 GEI720947:GEQ720947 GOE720947:GOM720947 GYA720947:GYI720947 HHW720947:HIE720947 HRS720947:HSA720947 IBO720947:IBW720947 ILK720947:ILS720947 IVG720947:IVO720947 JFC720947:JFK720947 JOY720947:JPG720947 JYU720947:JZC720947 KIQ720947:KIY720947 KSM720947:KSU720947 LCI720947:LCQ720947 LME720947:LMM720947 LWA720947:LWI720947 MFW720947:MGE720947 MPS720947:MQA720947 MZO720947:MZW720947 NJK720947:NJS720947 NTG720947:NTO720947 ODC720947:ODK720947 OMY720947:ONG720947 OWU720947:OXC720947 PGQ720947:PGY720947 PQM720947:PQU720947 QAI720947:QAQ720947 QKE720947:QKM720947 QUA720947:QUI720947 RDW720947:REE720947 RNS720947:ROA720947 RXO720947:RXW720947 SHK720947:SHS720947 SRG720947:SRO720947 TBC720947:TBK720947 TKY720947:TLG720947 TUU720947:TVC720947 UEQ720947:UEY720947 UOM720947:UOU720947 UYI720947:UYQ720947 VIE720947:VIM720947 VSA720947:VSI720947 WBW720947:WCE720947 WLS720947:WMA720947 WVO720947:WVW720947 G786483:O786483 JC786483:JK786483 SY786483:TG786483 ACU786483:ADC786483 AMQ786483:AMY786483 AWM786483:AWU786483 BGI786483:BGQ786483 BQE786483:BQM786483 CAA786483:CAI786483 CJW786483:CKE786483 CTS786483:CUA786483 DDO786483:DDW786483 DNK786483:DNS786483 DXG786483:DXO786483 EHC786483:EHK786483 EQY786483:ERG786483 FAU786483:FBC786483 FKQ786483:FKY786483 FUM786483:FUU786483 GEI786483:GEQ786483 GOE786483:GOM786483 GYA786483:GYI786483 HHW786483:HIE786483 HRS786483:HSA786483 IBO786483:IBW786483 ILK786483:ILS786483 IVG786483:IVO786483 JFC786483:JFK786483 JOY786483:JPG786483 JYU786483:JZC786483 KIQ786483:KIY786483 KSM786483:KSU786483 LCI786483:LCQ786483 LME786483:LMM786483 LWA786483:LWI786483 MFW786483:MGE786483 MPS786483:MQA786483 MZO786483:MZW786483 NJK786483:NJS786483 NTG786483:NTO786483 ODC786483:ODK786483 OMY786483:ONG786483 OWU786483:OXC786483 PGQ786483:PGY786483 PQM786483:PQU786483 QAI786483:QAQ786483 QKE786483:QKM786483 QUA786483:QUI786483 RDW786483:REE786483 RNS786483:ROA786483 RXO786483:RXW786483 SHK786483:SHS786483 SRG786483:SRO786483 TBC786483:TBK786483 TKY786483:TLG786483 TUU786483:TVC786483 UEQ786483:UEY786483 UOM786483:UOU786483 UYI786483:UYQ786483 VIE786483:VIM786483 VSA786483:VSI786483 WBW786483:WCE786483 WLS786483:WMA786483 WVO786483:WVW786483 G852019:O852019 JC852019:JK852019 SY852019:TG852019 ACU852019:ADC852019 AMQ852019:AMY852019 AWM852019:AWU852019 BGI852019:BGQ852019 BQE852019:BQM852019 CAA852019:CAI852019 CJW852019:CKE852019 CTS852019:CUA852019 DDO852019:DDW852019 DNK852019:DNS852019 DXG852019:DXO852019 EHC852019:EHK852019 EQY852019:ERG852019 FAU852019:FBC852019 FKQ852019:FKY852019 FUM852019:FUU852019 GEI852019:GEQ852019 GOE852019:GOM852019 GYA852019:GYI852019 HHW852019:HIE852019 HRS852019:HSA852019 IBO852019:IBW852019 ILK852019:ILS852019 IVG852019:IVO852019 JFC852019:JFK852019 JOY852019:JPG852019 JYU852019:JZC852019 KIQ852019:KIY852019 KSM852019:KSU852019 LCI852019:LCQ852019 LME852019:LMM852019 LWA852019:LWI852019 MFW852019:MGE852019 MPS852019:MQA852019 MZO852019:MZW852019 NJK852019:NJS852019 NTG852019:NTO852019 ODC852019:ODK852019 OMY852019:ONG852019 OWU852019:OXC852019 PGQ852019:PGY852019 PQM852019:PQU852019 QAI852019:QAQ852019 QKE852019:QKM852019 QUA852019:QUI852019 RDW852019:REE852019 RNS852019:ROA852019 RXO852019:RXW852019 SHK852019:SHS852019 SRG852019:SRO852019 TBC852019:TBK852019 TKY852019:TLG852019 TUU852019:TVC852019 UEQ852019:UEY852019 UOM852019:UOU852019 UYI852019:UYQ852019 VIE852019:VIM852019 VSA852019:VSI852019 WBW852019:WCE852019 WLS852019:WMA852019 WVO852019:WVW852019 G917555:O917555 JC917555:JK917555 SY917555:TG917555 ACU917555:ADC917555 AMQ917555:AMY917555 AWM917555:AWU917555 BGI917555:BGQ917555 BQE917555:BQM917555 CAA917555:CAI917555 CJW917555:CKE917555 CTS917555:CUA917555 DDO917555:DDW917555 DNK917555:DNS917555 DXG917555:DXO917555 EHC917555:EHK917555 EQY917555:ERG917555 FAU917555:FBC917555 FKQ917555:FKY917555 FUM917555:FUU917555 GEI917555:GEQ917555 GOE917555:GOM917555 GYA917555:GYI917555 HHW917555:HIE917555 HRS917555:HSA917555 IBO917555:IBW917555 ILK917555:ILS917555 IVG917555:IVO917555 JFC917555:JFK917555 JOY917555:JPG917555 JYU917555:JZC917555 KIQ917555:KIY917555 KSM917555:KSU917555 LCI917555:LCQ917555 LME917555:LMM917555 LWA917555:LWI917555 MFW917555:MGE917555 MPS917555:MQA917555 MZO917555:MZW917555 NJK917555:NJS917555 NTG917555:NTO917555 ODC917555:ODK917555 OMY917555:ONG917555 OWU917555:OXC917555 PGQ917555:PGY917555 PQM917555:PQU917555 QAI917555:QAQ917555 QKE917555:QKM917555 QUA917555:QUI917555 RDW917555:REE917555 RNS917555:ROA917555 RXO917555:RXW917555 SHK917555:SHS917555 SRG917555:SRO917555 TBC917555:TBK917555 TKY917555:TLG917555 TUU917555:TVC917555 UEQ917555:UEY917555 UOM917555:UOU917555 UYI917555:UYQ917555 VIE917555:VIM917555 VSA917555:VSI917555 WBW917555:WCE917555 WLS917555:WMA917555 WVO917555:WVW917555 G983091:O983091 JC983091:JK983091 SY983091:TG983091 ACU983091:ADC983091 AMQ983091:AMY983091 AWM983091:AWU983091 BGI983091:BGQ983091 BQE983091:BQM983091 CAA983091:CAI983091 CJW983091:CKE983091 CTS983091:CUA983091 DDO983091:DDW983091 DNK983091:DNS983091 DXG983091:DXO983091 EHC983091:EHK983091 EQY983091:ERG983091 FAU983091:FBC983091 FKQ983091:FKY983091 FUM983091:FUU983091 GEI983091:GEQ983091 GOE983091:GOM983091 GYA983091:GYI983091 HHW983091:HIE983091 HRS983091:HSA983091 IBO983091:IBW983091 ILK983091:ILS983091 IVG983091:IVO983091 JFC983091:JFK983091 JOY983091:JPG983091 JYU983091:JZC983091 KIQ983091:KIY983091 KSM983091:KSU983091 LCI983091:LCQ983091 LME983091:LMM983091 LWA983091:LWI983091 MFW983091:MGE983091 MPS983091:MQA983091 MZO983091:MZW983091 NJK983091:NJS983091 NTG983091:NTO983091 ODC983091:ODK983091 OMY983091:ONG983091 OWU983091:OXC983091 PGQ983091:PGY983091 PQM983091:PQU983091 QAI983091:QAQ983091 QKE983091:QKM983091 QUA983091:QUI983091 RDW983091:REE983091 RNS983091:ROA983091 RXO983091:RXW983091 SHK983091:SHS983091 SRG983091:SRO983091 TBC983091:TBK983091 TKY983091:TLG983091 TUU983091:TVC983091 UEQ983091:UEY983091 UOM983091:UOU983091 UYI983091:UYQ983091 VIE983091:VIM983091 VSA983091:VSI983091 WBW983091:WCE983091 WLS983091:WMA983091 WVO983091:WVW983091" xr:uid="{49B66D96-8C23-4F1C-9B17-FB36D06657C9}"/>
    <dataValidation allowBlank="1" showInputMessage="1" showErrorMessage="1" promptTitle="ONLY commited funding"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T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xr:uid="{B5738FCB-333B-4132-A8E2-EA78395E8342}"/>
    <dataValidation type="list" allowBlank="1" showInputMessage="1" showErrorMessage="1" sqref="A11:A32 IW11:IW32 SS11:SS32 ACO11:ACO32 AMK11:AMK32 AWG11:AWG32 BGC11:BGC32 BPY11:BPY32 BZU11:BZU32 CJQ11:CJQ32 CTM11:CTM32 DDI11:DDI32 DNE11:DNE32 DXA11:DXA32 EGW11:EGW32 EQS11:EQS32 FAO11:FAO32 FKK11:FKK32 FUG11:FUG32 GEC11:GEC32 GNY11:GNY32 GXU11:GXU32 HHQ11:HHQ32 HRM11:HRM32 IBI11:IBI32 ILE11:ILE32 IVA11:IVA32 JEW11:JEW32 JOS11:JOS32 JYO11:JYO32 KIK11:KIK32 KSG11:KSG32 LCC11:LCC32 LLY11:LLY32 LVU11:LVU32 MFQ11:MFQ32 MPM11:MPM32 MZI11:MZI32 NJE11:NJE32 NTA11:NTA32 OCW11:OCW32 OMS11:OMS32 OWO11:OWO32 PGK11:PGK32 PQG11:PQG32 QAC11:QAC32 QJY11:QJY32 QTU11:QTU32 RDQ11:RDQ32 RNM11:RNM32 RXI11:RXI32 SHE11:SHE32 SRA11:SRA32 TAW11:TAW32 TKS11:TKS32 TUO11:TUO32 UEK11:UEK32 UOG11:UOG32 UYC11:UYC32 VHY11:VHY32 VRU11:VRU32 WBQ11:WBQ32 WLM11:WLM32 WVI11:WVI32 A65557:A65574 IW65557:IW65574 SS65557:SS65574 ACO65557:ACO65574 AMK65557:AMK65574 AWG65557:AWG65574 BGC65557:BGC65574 BPY65557:BPY65574 BZU65557:BZU65574 CJQ65557:CJQ65574 CTM65557:CTM65574 DDI65557:DDI65574 DNE65557:DNE65574 DXA65557:DXA65574 EGW65557:EGW65574 EQS65557:EQS65574 FAO65557:FAO65574 FKK65557:FKK65574 FUG65557:FUG65574 GEC65557:GEC65574 GNY65557:GNY65574 GXU65557:GXU65574 HHQ65557:HHQ65574 HRM65557:HRM65574 IBI65557:IBI65574 ILE65557:ILE65574 IVA65557:IVA65574 JEW65557:JEW65574 JOS65557:JOS65574 JYO65557:JYO65574 KIK65557:KIK65574 KSG65557:KSG65574 LCC65557:LCC65574 LLY65557:LLY65574 LVU65557:LVU65574 MFQ65557:MFQ65574 MPM65557:MPM65574 MZI65557:MZI65574 NJE65557:NJE65574 NTA65557:NTA65574 OCW65557:OCW65574 OMS65557:OMS65574 OWO65557:OWO65574 PGK65557:PGK65574 PQG65557:PQG65574 QAC65557:QAC65574 QJY65557:QJY65574 QTU65557:QTU65574 RDQ65557:RDQ65574 RNM65557:RNM65574 RXI65557:RXI65574 SHE65557:SHE65574 SRA65557:SRA65574 TAW65557:TAW65574 TKS65557:TKS65574 TUO65557:TUO65574 UEK65557:UEK65574 UOG65557:UOG65574 UYC65557:UYC65574 VHY65557:VHY65574 VRU65557:VRU65574 WBQ65557:WBQ65574 WLM65557:WLM65574 WVI65557:WVI65574 A131093:A131110 IW131093:IW131110 SS131093:SS131110 ACO131093:ACO131110 AMK131093:AMK131110 AWG131093:AWG131110 BGC131093:BGC131110 BPY131093:BPY131110 BZU131093:BZU131110 CJQ131093:CJQ131110 CTM131093:CTM131110 DDI131093:DDI131110 DNE131093:DNE131110 DXA131093:DXA131110 EGW131093:EGW131110 EQS131093:EQS131110 FAO131093:FAO131110 FKK131093:FKK131110 FUG131093:FUG131110 GEC131093:GEC131110 GNY131093:GNY131110 GXU131093:GXU131110 HHQ131093:HHQ131110 HRM131093:HRM131110 IBI131093:IBI131110 ILE131093:ILE131110 IVA131093:IVA131110 JEW131093:JEW131110 JOS131093:JOS131110 JYO131093:JYO131110 KIK131093:KIK131110 KSG131093:KSG131110 LCC131093:LCC131110 LLY131093:LLY131110 LVU131093:LVU131110 MFQ131093:MFQ131110 MPM131093:MPM131110 MZI131093:MZI131110 NJE131093:NJE131110 NTA131093:NTA131110 OCW131093:OCW131110 OMS131093:OMS131110 OWO131093:OWO131110 PGK131093:PGK131110 PQG131093:PQG131110 QAC131093:QAC131110 QJY131093:QJY131110 QTU131093:QTU131110 RDQ131093:RDQ131110 RNM131093:RNM131110 RXI131093:RXI131110 SHE131093:SHE131110 SRA131093:SRA131110 TAW131093:TAW131110 TKS131093:TKS131110 TUO131093:TUO131110 UEK131093:UEK131110 UOG131093:UOG131110 UYC131093:UYC131110 VHY131093:VHY131110 VRU131093:VRU131110 WBQ131093:WBQ131110 WLM131093:WLM131110 WVI131093:WVI131110 A196629:A196646 IW196629:IW196646 SS196629:SS196646 ACO196629:ACO196646 AMK196629:AMK196646 AWG196629:AWG196646 BGC196629:BGC196646 BPY196629:BPY196646 BZU196629:BZU196646 CJQ196629:CJQ196646 CTM196629:CTM196646 DDI196629:DDI196646 DNE196629:DNE196646 DXA196629:DXA196646 EGW196629:EGW196646 EQS196629:EQS196646 FAO196629:FAO196646 FKK196629:FKK196646 FUG196629:FUG196646 GEC196629:GEC196646 GNY196629:GNY196646 GXU196629:GXU196646 HHQ196629:HHQ196646 HRM196629:HRM196646 IBI196629:IBI196646 ILE196629:ILE196646 IVA196629:IVA196646 JEW196629:JEW196646 JOS196629:JOS196646 JYO196629:JYO196646 KIK196629:KIK196646 KSG196629:KSG196646 LCC196629:LCC196646 LLY196629:LLY196646 LVU196629:LVU196646 MFQ196629:MFQ196646 MPM196629:MPM196646 MZI196629:MZI196646 NJE196629:NJE196646 NTA196629:NTA196646 OCW196629:OCW196646 OMS196629:OMS196646 OWO196629:OWO196646 PGK196629:PGK196646 PQG196629:PQG196646 QAC196629:QAC196646 QJY196629:QJY196646 QTU196629:QTU196646 RDQ196629:RDQ196646 RNM196629:RNM196646 RXI196629:RXI196646 SHE196629:SHE196646 SRA196629:SRA196646 TAW196629:TAW196646 TKS196629:TKS196646 TUO196629:TUO196646 UEK196629:UEK196646 UOG196629:UOG196646 UYC196629:UYC196646 VHY196629:VHY196646 VRU196629:VRU196646 WBQ196629:WBQ196646 WLM196629:WLM196646 WVI196629:WVI196646 A262165:A262182 IW262165:IW262182 SS262165:SS262182 ACO262165:ACO262182 AMK262165:AMK262182 AWG262165:AWG262182 BGC262165:BGC262182 BPY262165:BPY262182 BZU262165:BZU262182 CJQ262165:CJQ262182 CTM262165:CTM262182 DDI262165:DDI262182 DNE262165:DNE262182 DXA262165:DXA262182 EGW262165:EGW262182 EQS262165:EQS262182 FAO262165:FAO262182 FKK262165:FKK262182 FUG262165:FUG262182 GEC262165:GEC262182 GNY262165:GNY262182 GXU262165:GXU262182 HHQ262165:HHQ262182 HRM262165:HRM262182 IBI262165:IBI262182 ILE262165:ILE262182 IVA262165:IVA262182 JEW262165:JEW262182 JOS262165:JOS262182 JYO262165:JYO262182 KIK262165:KIK262182 KSG262165:KSG262182 LCC262165:LCC262182 LLY262165:LLY262182 LVU262165:LVU262182 MFQ262165:MFQ262182 MPM262165:MPM262182 MZI262165:MZI262182 NJE262165:NJE262182 NTA262165:NTA262182 OCW262165:OCW262182 OMS262165:OMS262182 OWO262165:OWO262182 PGK262165:PGK262182 PQG262165:PQG262182 QAC262165:QAC262182 QJY262165:QJY262182 QTU262165:QTU262182 RDQ262165:RDQ262182 RNM262165:RNM262182 RXI262165:RXI262182 SHE262165:SHE262182 SRA262165:SRA262182 TAW262165:TAW262182 TKS262165:TKS262182 TUO262165:TUO262182 UEK262165:UEK262182 UOG262165:UOG262182 UYC262165:UYC262182 VHY262165:VHY262182 VRU262165:VRU262182 WBQ262165:WBQ262182 WLM262165:WLM262182 WVI262165:WVI262182 A327701:A327718 IW327701:IW327718 SS327701:SS327718 ACO327701:ACO327718 AMK327701:AMK327718 AWG327701:AWG327718 BGC327701:BGC327718 BPY327701:BPY327718 BZU327701:BZU327718 CJQ327701:CJQ327718 CTM327701:CTM327718 DDI327701:DDI327718 DNE327701:DNE327718 DXA327701:DXA327718 EGW327701:EGW327718 EQS327701:EQS327718 FAO327701:FAO327718 FKK327701:FKK327718 FUG327701:FUG327718 GEC327701:GEC327718 GNY327701:GNY327718 GXU327701:GXU327718 HHQ327701:HHQ327718 HRM327701:HRM327718 IBI327701:IBI327718 ILE327701:ILE327718 IVA327701:IVA327718 JEW327701:JEW327718 JOS327701:JOS327718 JYO327701:JYO327718 KIK327701:KIK327718 KSG327701:KSG327718 LCC327701:LCC327718 LLY327701:LLY327718 LVU327701:LVU327718 MFQ327701:MFQ327718 MPM327701:MPM327718 MZI327701:MZI327718 NJE327701:NJE327718 NTA327701:NTA327718 OCW327701:OCW327718 OMS327701:OMS327718 OWO327701:OWO327718 PGK327701:PGK327718 PQG327701:PQG327718 QAC327701:QAC327718 QJY327701:QJY327718 QTU327701:QTU327718 RDQ327701:RDQ327718 RNM327701:RNM327718 RXI327701:RXI327718 SHE327701:SHE327718 SRA327701:SRA327718 TAW327701:TAW327718 TKS327701:TKS327718 TUO327701:TUO327718 UEK327701:UEK327718 UOG327701:UOG327718 UYC327701:UYC327718 VHY327701:VHY327718 VRU327701:VRU327718 WBQ327701:WBQ327718 WLM327701:WLM327718 WVI327701:WVI327718 A393237:A393254 IW393237:IW393254 SS393237:SS393254 ACO393237:ACO393254 AMK393237:AMK393254 AWG393237:AWG393254 BGC393237:BGC393254 BPY393237:BPY393254 BZU393237:BZU393254 CJQ393237:CJQ393254 CTM393237:CTM393254 DDI393237:DDI393254 DNE393237:DNE393254 DXA393237:DXA393254 EGW393237:EGW393254 EQS393237:EQS393254 FAO393237:FAO393254 FKK393237:FKK393254 FUG393237:FUG393254 GEC393237:GEC393254 GNY393237:GNY393254 GXU393237:GXU393254 HHQ393237:HHQ393254 HRM393237:HRM393254 IBI393237:IBI393254 ILE393237:ILE393254 IVA393237:IVA393254 JEW393237:JEW393254 JOS393237:JOS393254 JYO393237:JYO393254 KIK393237:KIK393254 KSG393237:KSG393254 LCC393237:LCC393254 LLY393237:LLY393254 LVU393237:LVU393254 MFQ393237:MFQ393254 MPM393237:MPM393254 MZI393237:MZI393254 NJE393237:NJE393254 NTA393237:NTA393254 OCW393237:OCW393254 OMS393237:OMS393254 OWO393237:OWO393254 PGK393237:PGK393254 PQG393237:PQG393254 QAC393237:QAC393254 QJY393237:QJY393254 QTU393237:QTU393254 RDQ393237:RDQ393254 RNM393237:RNM393254 RXI393237:RXI393254 SHE393237:SHE393254 SRA393237:SRA393254 TAW393237:TAW393254 TKS393237:TKS393254 TUO393237:TUO393254 UEK393237:UEK393254 UOG393237:UOG393254 UYC393237:UYC393254 VHY393237:VHY393254 VRU393237:VRU393254 WBQ393237:WBQ393254 WLM393237:WLM393254 WVI393237:WVI393254 A458773:A458790 IW458773:IW458790 SS458773:SS458790 ACO458773:ACO458790 AMK458773:AMK458790 AWG458773:AWG458790 BGC458773:BGC458790 BPY458773:BPY458790 BZU458773:BZU458790 CJQ458773:CJQ458790 CTM458773:CTM458790 DDI458773:DDI458790 DNE458773:DNE458790 DXA458773:DXA458790 EGW458773:EGW458790 EQS458773:EQS458790 FAO458773:FAO458790 FKK458773:FKK458790 FUG458773:FUG458790 GEC458773:GEC458790 GNY458773:GNY458790 GXU458773:GXU458790 HHQ458773:HHQ458790 HRM458773:HRM458790 IBI458773:IBI458790 ILE458773:ILE458790 IVA458773:IVA458790 JEW458773:JEW458790 JOS458773:JOS458790 JYO458773:JYO458790 KIK458773:KIK458790 KSG458773:KSG458790 LCC458773:LCC458790 LLY458773:LLY458790 LVU458773:LVU458790 MFQ458773:MFQ458790 MPM458773:MPM458790 MZI458773:MZI458790 NJE458773:NJE458790 NTA458773:NTA458790 OCW458773:OCW458790 OMS458773:OMS458790 OWO458773:OWO458790 PGK458773:PGK458790 PQG458773:PQG458790 QAC458773:QAC458790 QJY458773:QJY458790 QTU458773:QTU458790 RDQ458773:RDQ458790 RNM458773:RNM458790 RXI458773:RXI458790 SHE458773:SHE458790 SRA458773:SRA458790 TAW458773:TAW458790 TKS458773:TKS458790 TUO458773:TUO458790 UEK458773:UEK458790 UOG458773:UOG458790 UYC458773:UYC458790 VHY458773:VHY458790 VRU458773:VRU458790 WBQ458773:WBQ458790 WLM458773:WLM458790 WVI458773:WVI458790 A524309:A524326 IW524309:IW524326 SS524309:SS524326 ACO524309:ACO524326 AMK524309:AMK524326 AWG524309:AWG524326 BGC524309:BGC524326 BPY524309:BPY524326 BZU524309:BZU524326 CJQ524309:CJQ524326 CTM524309:CTM524326 DDI524309:DDI524326 DNE524309:DNE524326 DXA524309:DXA524326 EGW524309:EGW524326 EQS524309:EQS524326 FAO524309:FAO524326 FKK524309:FKK524326 FUG524309:FUG524326 GEC524309:GEC524326 GNY524309:GNY524326 GXU524309:GXU524326 HHQ524309:HHQ524326 HRM524309:HRM524326 IBI524309:IBI524326 ILE524309:ILE524326 IVA524309:IVA524326 JEW524309:JEW524326 JOS524309:JOS524326 JYO524309:JYO524326 KIK524309:KIK524326 KSG524309:KSG524326 LCC524309:LCC524326 LLY524309:LLY524326 LVU524309:LVU524326 MFQ524309:MFQ524326 MPM524309:MPM524326 MZI524309:MZI524326 NJE524309:NJE524326 NTA524309:NTA524326 OCW524309:OCW524326 OMS524309:OMS524326 OWO524309:OWO524326 PGK524309:PGK524326 PQG524309:PQG524326 QAC524309:QAC524326 QJY524309:QJY524326 QTU524309:QTU524326 RDQ524309:RDQ524326 RNM524309:RNM524326 RXI524309:RXI524326 SHE524309:SHE524326 SRA524309:SRA524326 TAW524309:TAW524326 TKS524309:TKS524326 TUO524309:TUO524326 UEK524309:UEK524326 UOG524309:UOG524326 UYC524309:UYC524326 VHY524309:VHY524326 VRU524309:VRU524326 WBQ524309:WBQ524326 WLM524309:WLM524326 WVI524309:WVI524326 A589845:A589862 IW589845:IW589862 SS589845:SS589862 ACO589845:ACO589862 AMK589845:AMK589862 AWG589845:AWG589862 BGC589845:BGC589862 BPY589845:BPY589862 BZU589845:BZU589862 CJQ589845:CJQ589862 CTM589845:CTM589862 DDI589845:DDI589862 DNE589845:DNE589862 DXA589845:DXA589862 EGW589845:EGW589862 EQS589845:EQS589862 FAO589845:FAO589862 FKK589845:FKK589862 FUG589845:FUG589862 GEC589845:GEC589862 GNY589845:GNY589862 GXU589845:GXU589862 HHQ589845:HHQ589862 HRM589845:HRM589862 IBI589845:IBI589862 ILE589845:ILE589862 IVA589845:IVA589862 JEW589845:JEW589862 JOS589845:JOS589862 JYO589845:JYO589862 KIK589845:KIK589862 KSG589845:KSG589862 LCC589845:LCC589862 LLY589845:LLY589862 LVU589845:LVU589862 MFQ589845:MFQ589862 MPM589845:MPM589862 MZI589845:MZI589862 NJE589845:NJE589862 NTA589845:NTA589862 OCW589845:OCW589862 OMS589845:OMS589862 OWO589845:OWO589862 PGK589845:PGK589862 PQG589845:PQG589862 QAC589845:QAC589862 QJY589845:QJY589862 QTU589845:QTU589862 RDQ589845:RDQ589862 RNM589845:RNM589862 RXI589845:RXI589862 SHE589845:SHE589862 SRA589845:SRA589862 TAW589845:TAW589862 TKS589845:TKS589862 TUO589845:TUO589862 UEK589845:UEK589862 UOG589845:UOG589862 UYC589845:UYC589862 VHY589845:VHY589862 VRU589845:VRU589862 WBQ589845:WBQ589862 WLM589845:WLM589862 WVI589845:WVI589862 A655381:A655398 IW655381:IW655398 SS655381:SS655398 ACO655381:ACO655398 AMK655381:AMK655398 AWG655381:AWG655398 BGC655381:BGC655398 BPY655381:BPY655398 BZU655381:BZU655398 CJQ655381:CJQ655398 CTM655381:CTM655398 DDI655381:DDI655398 DNE655381:DNE655398 DXA655381:DXA655398 EGW655381:EGW655398 EQS655381:EQS655398 FAO655381:FAO655398 FKK655381:FKK655398 FUG655381:FUG655398 GEC655381:GEC655398 GNY655381:GNY655398 GXU655381:GXU655398 HHQ655381:HHQ655398 HRM655381:HRM655398 IBI655381:IBI655398 ILE655381:ILE655398 IVA655381:IVA655398 JEW655381:JEW655398 JOS655381:JOS655398 JYO655381:JYO655398 KIK655381:KIK655398 KSG655381:KSG655398 LCC655381:LCC655398 LLY655381:LLY655398 LVU655381:LVU655398 MFQ655381:MFQ655398 MPM655381:MPM655398 MZI655381:MZI655398 NJE655381:NJE655398 NTA655381:NTA655398 OCW655381:OCW655398 OMS655381:OMS655398 OWO655381:OWO655398 PGK655381:PGK655398 PQG655381:PQG655398 QAC655381:QAC655398 QJY655381:QJY655398 QTU655381:QTU655398 RDQ655381:RDQ655398 RNM655381:RNM655398 RXI655381:RXI655398 SHE655381:SHE655398 SRA655381:SRA655398 TAW655381:TAW655398 TKS655381:TKS655398 TUO655381:TUO655398 UEK655381:UEK655398 UOG655381:UOG655398 UYC655381:UYC655398 VHY655381:VHY655398 VRU655381:VRU655398 WBQ655381:WBQ655398 WLM655381:WLM655398 WVI655381:WVI655398 A720917:A720934 IW720917:IW720934 SS720917:SS720934 ACO720917:ACO720934 AMK720917:AMK720934 AWG720917:AWG720934 BGC720917:BGC720934 BPY720917:BPY720934 BZU720917:BZU720934 CJQ720917:CJQ720934 CTM720917:CTM720934 DDI720917:DDI720934 DNE720917:DNE720934 DXA720917:DXA720934 EGW720917:EGW720934 EQS720917:EQS720934 FAO720917:FAO720934 FKK720917:FKK720934 FUG720917:FUG720934 GEC720917:GEC720934 GNY720917:GNY720934 GXU720917:GXU720934 HHQ720917:HHQ720934 HRM720917:HRM720934 IBI720917:IBI720934 ILE720917:ILE720934 IVA720917:IVA720934 JEW720917:JEW720934 JOS720917:JOS720934 JYO720917:JYO720934 KIK720917:KIK720934 KSG720917:KSG720934 LCC720917:LCC720934 LLY720917:LLY720934 LVU720917:LVU720934 MFQ720917:MFQ720934 MPM720917:MPM720934 MZI720917:MZI720934 NJE720917:NJE720934 NTA720917:NTA720934 OCW720917:OCW720934 OMS720917:OMS720934 OWO720917:OWO720934 PGK720917:PGK720934 PQG720917:PQG720934 QAC720917:QAC720934 QJY720917:QJY720934 QTU720917:QTU720934 RDQ720917:RDQ720934 RNM720917:RNM720934 RXI720917:RXI720934 SHE720917:SHE720934 SRA720917:SRA720934 TAW720917:TAW720934 TKS720917:TKS720934 TUO720917:TUO720934 UEK720917:UEK720934 UOG720917:UOG720934 UYC720917:UYC720934 VHY720917:VHY720934 VRU720917:VRU720934 WBQ720917:WBQ720934 WLM720917:WLM720934 WVI720917:WVI720934 A786453:A786470 IW786453:IW786470 SS786453:SS786470 ACO786453:ACO786470 AMK786453:AMK786470 AWG786453:AWG786470 BGC786453:BGC786470 BPY786453:BPY786470 BZU786453:BZU786470 CJQ786453:CJQ786470 CTM786453:CTM786470 DDI786453:DDI786470 DNE786453:DNE786470 DXA786453:DXA786470 EGW786453:EGW786470 EQS786453:EQS786470 FAO786453:FAO786470 FKK786453:FKK786470 FUG786453:FUG786470 GEC786453:GEC786470 GNY786453:GNY786470 GXU786453:GXU786470 HHQ786453:HHQ786470 HRM786453:HRM786470 IBI786453:IBI786470 ILE786453:ILE786470 IVA786453:IVA786470 JEW786453:JEW786470 JOS786453:JOS786470 JYO786453:JYO786470 KIK786453:KIK786470 KSG786453:KSG786470 LCC786453:LCC786470 LLY786453:LLY786470 LVU786453:LVU786470 MFQ786453:MFQ786470 MPM786453:MPM786470 MZI786453:MZI786470 NJE786453:NJE786470 NTA786453:NTA786470 OCW786453:OCW786470 OMS786453:OMS786470 OWO786453:OWO786470 PGK786453:PGK786470 PQG786453:PQG786470 QAC786453:QAC786470 QJY786453:QJY786470 QTU786453:QTU786470 RDQ786453:RDQ786470 RNM786453:RNM786470 RXI786453:RXI786470 SHE786453:SHE786470 SRA786453:SRA786470 TAW786453:TAW786470 TKS786453:TKS786470 TUO786453:TUO786470 UEK786453:UEK786470 UOG786453:UOG786470 UYC786453:UYC786470 VHY786453:VHY786470 VRU786453:VRU786470 WBQ786453:WBQ786470 WLM786453:WLM786470 WVI786453:WVI786470 A851989:A852006 IW851989:IW852006 SS851989:SS852006 ACO851989:ACO852006 AMK851989:AMK852006 AWG851989:AWG852006 BGC851989:BGC852006 BPY851989:BPY852006 BZU851989:BZU852006 CJQ851989:CJQ852006 CTM851989:CTM852006 DDI851989:DDI852006 DNE851989:DNE852006 DXA851989:DXA852006 EGW851989:EGW852006 EQS851989:EQS852006 FAO851989:FAO852006 FKK851989:FKK852006 FUG851989:FUG852006 GEC851989:GEC852006 GNY851989:GNY852006 GXU851989:GXU852006 HHQ851989:HHQ852006 HRM851989:HRM852006 IBI851989:IBI852006 ILE851989:ILE852006 IVA851989:IVA852006 JEW851989:JEW852006 JOS851989:JOS852006 JYO851989:JYO852006 KIK851989:KIK852006 KSG851989:KSG852006 LCC851989:LCC852006 LLY851989:LLY852006 LVU851989:LVU852006 MFQ851989:MFQ852006 MPM851989:MPM852006 MZI851989:MZI852006 NJE851989:NJE852006 NTA851989:NTA852006 OCW851989:OCW852006 OMS851989:OMS852006 OWO851989:OWO852006 PGK851989:PGK852006 PQG851989:PQG852006 QAC851989:QAC852006 QJY851989:QJY852006 QTU851989:QTU852006 RDQ851989:RDQ852006 RNM851989:RNM852006 RXI851989:RXI852006 SHE851989:SHE852006 SRA851989:SRA852006 TAW851989:TAW852006 TKS851989:TKS852006 TUO851989:TUO852006 UEK851989:UEK852006 UOG851989:UOG852006 UYC851989:UYC852006 VHY851989:VHY852006 VRU851989:VRU852006 WBQ851989:WBQ852006 WLM851989:WLM852006 WVI851989:WVI852006 A917525:A917542 IW917525:IW917542 SS917525:SS917542 ACO917525:ACO917542 AMK917525:AMK917542 AWG917525:AWG917542 BGC917525:BGC917542 BPY917525:BPY917542 BZU917525:BZU917542 CJQ917525:CJQ917542 CTM917525:CTM917542 DDI917525:DDI917542 DNE917525:DNE917542 DXA917525:DXA917542 EGW917525:EGW917542 EQS917525:EQS917542 FAO917525:FAO917542 FKK917525:FKK917542 FUG917525:FUG917542 GEC917525:GEC917542 GNY917525:GNY917542 GXU917525:GXU917542 HHQ917525:HHQ917542 HRM917525:HRM917542 IBI917525:IBI917542 ILE917525:ILE917542 IVA917525:IVA917542 JEW917525:JEW917542 JOS917525:JOS917542 JYO917525:JYO917542 KIK917525:KIK917542 KSG917525:KSG917542 LCC917525:LCC917542 LLY917525:LLY917542 LVU917525:LVU917542 MFQ917525:MFQ917542 MPM917525:MPM917542 MZI917525:MZI917542 NJE917525:NJE917542 NTA917525:NTA917542 OCW917525:OCW917542 OMS917525:OMS917542 OWO917525:OWO917542 PGK917525:PGK917542 PQG917525:PQG917542 QAC917525:QAC917542 QJY917525:QJY917542 QTU917525:QTU917542 RDQ917525:RDQ917542 RNM917525:RNM917542 RXI917525:RXI917542 SHE917525:SHE917542 SRA917525:SRA917542 TAW917525:TAW917542 TKS917525:TKS917542 TUO917525:TUO917542 UEK917525:UEK917542 UOG917525:UOG917542 UYC917525:UYC917542 VHY917525:VHY917542 VRU917525:VRU917542 WBQ917525:WBQ917542 WLM917525:WLM917542 WVI917525:WVI917542 A983061:A983078 IW983061:IW983078 SS983061:SS983078 ACO983061:ACO983078 AMK983061:AMK983078 AWG983061:AWG983078 BGC983061:BGC983078 BPY983061:BPY983078 BZU983061:BZU983078 CJQ983061:CJQ983078 CTM983061:CTM983078 DDI983061:DDI983078 DNE983061:DNE983078 DXA983061:DXA983078 EGW983061:EGW983078 EQS983061:EQS983078 FAO983061:FAO983078 FKK983061:FKK983078 FUG983061:FUG983078 GEC983061:GEC983078 GNY983061:GNY983078 GXU983061:GXU983078 HHQ983061:HHQ983078 HRM983061:HRM983078 IBI983061:IBI983078 ILE983061:ILE983078 IVA983061:IVA983078 JEW983061:JEW983078 JOS983061:JOS983078 JYO983061:JYO983078 KIK983061:KIK983078 KSG983061:KSG983078 LCC983061:LCC983078 LLY983061:LLY983078 LVU983061:LVU983078 MFQ983061:MFQ983078 MPM983061:MPM983078 MZI983061:MZI983078 NJE983061:NJE983078 NTA983061:NTA983078 OCW983061:OCW983078 OMS983061:OMS983078 OWO983061:OWO983078 PGK983061:PGK983078 PQG983061:PQG983078 QAC983061:QAC983078 QJY983061:QJY983078 QTU983061:QTU983078 RDQ983061:RDQ983078 RNM983061:RNM983078 RXI983061:RXI983078 SHE983061:SHE983078 SRA983061:SRA983078 TAW983061:TAW983078 TKS983061:TKS983078 TUO983061:TUO983078 UEK983061:UEK983078 UOG983061:UOG983078 UYC983061:UYC983078 VHY983061:VHY983078 VRU983061:VRU983078 WBQ983061:WBQ983078 WLM983061:WLM983078 WVI983061:WVI983078" xr:uid="{C237A764-C418-4B0E-9587-6725CE87D04C}">
      <formula1>$A$1:$F$1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5C95-5EEB-46DC-9E94-BEFE20587F73}">
  <sheetPr>
    <tabColor rgb="FFC5D9F1"/>
  </sheetPr>
  <dimension ref="A1:L886"/>
  <sheetViews>
    <sheetView showGridLines="0" workbookViewId="0">
      <selection activeCell="D5" sqref="D5"/>
    </sheetView>
  </sheetViews>
  <sheetFormatPr defaultRowHeight="14.4" x14ac:dyDescent="0.3"/>
  <cols>
    <col min="1" max="1" width="5.6640625" customWidth="1"/>
    <col min="2" max="2" width="11.6640625" customWidth="1"/>
    <col min="3" max="3" width="12.109375" customWidth="1"/>
    <col min="4" max="4" width="16.88671875" customWidth="1"/>
    <col min="5" max="5" width="4.109375" customWidth="1"/>
    <col min="6" max="6" width="10.6640625" customWidth="1"/>
    <col min="7" max="7" width="13.33203125" customWidth="1"/>
    <col min="8" max="8" width="16.88671875" customWidth="1"/>
    <col min="9" max="9" width="2.44140625" customWidth="1"/>
    <col min="10" max="10" width="15.6640625" hidden="1" customWidth="1"/>
    <col min="11" max="11" width="16.44140625" hidden="1" customWidth="1"/>
    <col min="12" max="12" width="11.88671875" hidden="1" customWidth="1"/>
    <col min="13" max="13" width="11.88671875" customWidth="1"/>
    <col min="257" max="257" width="5.6640625" customWidth="1"/>
    <col min="258" max="258" width="11.6640625" customWidth="1"/>
    <col min="259" max="259" width="12.109375" customWidth="1"/>
    <col min="260" max="260" width="16.88671875" customWidth="1"/>
    <col min="261" max="261" width="4.109375" customWidth="1"/>
    <col min="262" max="262" width="10.6640625" customWidth="1"/>
    <col min="263" max="263" width="13.33203125" customWidth="1"/>
    <col min="264" max="264" width="16.88671875" customWidth="1"/>
    <col min="265" max="265" width="2.44140625" customWidth="1"/>
    <col min="266" max="266" width="15.6640625" customWidth="1"/>
    <col min="267" max="267" width="16.44140625" customWidth="1"/>
    <col min="268" max="269" width="11.88671875" customWidth="1"/>
    <col min="513" max="513" width="5.6640625" customWidth="1"/>
    <col min="514" max="514" width="11.6640625" customWidth="1"/>
    <col min="515" max="515" width="12.109375" customWidth="1"/>
    <col min="516" max="516" width="16.88671875" customWidth="1"/>
    <col min="517" max="517" width="4.109375" customWidth="1"/>
    <col min="518" max="518" width="10.6640625" customWidth="1"/>
    <col min="519" max="519" width="13.33203125" customWidth="1"/>
    <col min="520" max="520" width="16.88671875" customWidth="1"/>
    <col min="521" max="521" width="2.44140625" customWidth="1"/>
    <col min="522" max="522" width="15.6640625" customWidth="1"/>
    <col min="523" max="523" width="16.44140625" customWidth="1"/>
    <col min="524" max="525" width="11.88671875" customWidth="1"/>
    <col min="769" max="769" width="5.6640625" customWidth="1"/>
    <col min="770" max="770" width="11.6640625" customWidth="1"/>
    <col min="771" max="771" width="12.109375" customWidth="1"/>
    <col min="772" max="772" width="16.88671875" customWidth="1"/>
    <col min="773" max="773" width="4.109375" customWidth="1"/>
    <col min="774" max="774" width="10.6640625" customWidth="1"/>
    <col min="775" max="775" width="13.33203125" customWidth="1"/>
    <col min="776" max="776" width="16.88671875" customWidth="1"/>
    <col min="777" max="777" width="2.44140625" customWidth="1"/>
    <col min="778" max="778" width="15.6640625" customWidth="1"/>
    <col min="779" max="779" width="16.44140625" customWidth="1"/>
    <col min="780" max="781" width="11.88671875" customWidth="1"/>
    <col min="1025" max="1025" width="5.6640625" customWidth="1"/>
    <col min="1026" max="1026" width="11.6640625" customWidth="1"/>
    <col min="1027" max="1027" width="12.109375" customWidth="1"/>
    <col min="1028" max="1028" width="16.88671875" customWidth="1"/>
    <col min="1029" max="1029" width="4.109375" customWidth="1"/>
    <col min="1030" max="1030" width="10.6640625" customWidth="1"/>
    <col min="1031" max="1031" width="13.33203125" customWidth="1"/>
    <col min="1032" max="1032" width="16.88671875" customWidth="1"/>
    <col min="1033" max="1033" width="2.44140625" customWidth="1"/>
    <col min="1034" max="1034" width="15.6640625" customWidth="1"/>
    <col min="1035" max="1035" width="16.44140625" customWidth="1"/>
    <col min="1036" max="1037" width="11.88671875" customWidth="1"/>
    <col min="1281" max="1281" width="5.6640625" customWidth="1"/>
    <col min="1282" max="1282" width="11.6640625" customWidth="1"/>
    <col min="1283" max="1283" width="12.109375" customWidth="1"/>
    <col min="1284" max="1284" width="16.88671875" customWidth="1"/>
    <col min="1285" max="1285" width="4.109375" customWidth="1"/>
    <col min="1286" max="1286" width="10.6640625" customWidth="1"/>
    <col min="1287" max="1287" width="13.33203125" customWidth="1"/>
    <col min="1288" max="1288" width="16.88671875" customWidth="1"/>
    <col min="1289" max="1289" width="2.44140625" customWidth="1"/>
    <col min="1290" max="1290" width="15.6640625" customWidth="1"/>
    <col min="1291" max="1291" width="16.44140625" customWidth="1"/>
    <col min="1292" max="1293" width="11.88671875" customWidth="1"/>
    <col min="1537" max="1537" width="5.6640625" customWidth="1"/>
    <col min="1538" max="1538" width="11.6640625" customWidth="1"/>
    <col min="1539" max="1539" width="12.109375" customWidth="1"/>
    <col min="1540" max="1540" width="16.88671875" customWidth="1"/>
    <col min="1541" max="1541" width="4.109375" customWidth="1"/>
    <col min="1542" max="1542" width="10.6640625" customWidth="1"/>
    <col min="1543" max="1543" width="13.33203125" customWidth="1"/>
    <col min="1544" max="1544" width="16.88671875" customWidth="1"/>
    <col min="1545" max="1545" width="2.44140625" customWidth="1"/>
    <col min="1546" max="1546" width="15.6640625" customWidth="1"/>
    <col min="1547" max="1547" width="16.44140625" customWidth="1"/>
    <col min="1548" max="1549" width="11.88671875" customWidth="1"/>
    <col min="1793" max="1793" width="5.6640625" customWidth="1"/>
    <col min="1794" max="1794" width="11.6640625" customWidth="1"/>
    <col min="1795" max="1795" width="12.109375" customWidth="1"/>
    <col min="1796" max="1796" width="16.88671875" customWidth="1"/>
    <col min="1797" max="1797" width="4.109375" customWidth="1"/>
    <col min="1798" max="1798" width="10.6640625" customWidth="1"/>
    <col min="1799" max="1799" width="13.33203125" customWidth="1"/>
    <col min="1800" max="1800" width="16.88671875" customWidth="1"/>
    <col min="1801" max="1801" width="2.44140625" customWidth="1"/>
    <col min="1802" max="1802" width="15.6640625" customWidth="1"/>
    <col min="1803" max="1803" width="16.44140625" customWidth="1"/>
    <col min="1804" max="1805" width="11.88671875" customWidth="1"/>
    <col min="2049" max="2049" width="5.6640625" customWidth="1"/>
    <col min="2050" max="2050" width="11.6640625" customWidth="1"/>
    <col min="2051" max="2051" width="12.109375" customWidth="1"/>
    <col min="2052" max="2052" width="16.88671875" customWidth="1"/>
    <col min="2053" max="2053" width="4.109375" customWidth="1"/>
    <col min="2054" max="2054" width="10.6640625" customWidth="1"/>
    <col min="2055" max="2055" width="13.33203125" customWidth="1"/>
    <col min="2056" max="2056" width="16.88671875" customWidth="1"/>
    <col min="2057" max="2057" width="2.44140625" customWidth="1"/>
    <col min="2058" max="2058" width="15.6640625" customWidth="1"/>
    <col min="2059" max="2059" width="16.44140625" customWidth="1"/>
    <col min="2060" max="2061" width="11.88671875" customWidth="1"/>
    <col min="2305" max="2305" width="5.6640625" customWidth="1"/>
    <col min="2306" max="2306" width="11.6640625" customWidth="1"/>
    <col min="2307" max="2307" width="12.109375" customWidth="1"/>
    <col min="2308" max="2308" width="16.88671875" customWidth="1"/>
    <col min="2309" max="2309" width="4.109375" customWidth="1"/>
    <col min="2310" max="2310" width="10.6640625" customWidth="1"/>
    <col min="2311" max="2311" width="13.33203125" customWidth="1"/>
    <col min="2312" max="2312" width="16.88671875" customWidth="1"/>
    <col min="2313" max="2313" width="2.44140625" customWidth="1"/>
    <col min="2314" max="2314" width="15.6640625" customWidth="1"/>
    <col min="2315" max="2315" width="16.44140625" customWidth="1"/>
    <col min="2316" max="2317" width="11.88671875" customWidth="1"/>
    <col min="2561" max="2561" width="5.6640625" customWidth="1"/>
    <col min="2562" max="2562" width="11.6640625" customWidth="1"/>
    <col min="2563" max="2563" width="12.109375" customWidth="1"/>
    <col min="2564" max="2564" width="16.88671875" customWidth="1"/>
    <col min="2565" max="2565" width="4.109375" customWidth="1"/>
    <col min="2566" max="2566" width="10.6640625" customWidth="1"/>
    <col min="2567" max="2567" width="13.33203125" customWidth="1"/>
    <col min="2568" max="2568" width="16.88671875" customWidth="1"/>
    <col min="2569" max="2569" width="2.44140625" customWidth="1"/>
    <col min="2570" max="2570" width="15.6640625" customWidth="1"/>
    <col min="2571" max="2571" width="16.44140625" customWidth="1"/>
    <col min="2572" max="2573" width="11.88671875" customWidth="1"/>
    <col min="2817" max="2817" width="5.6640625" customWidth="1"/>
    <col min="2818" max="2818" width="11.6640625" customWidth="1"/>
    <col min="2819" max="2819" width="12.109375" customWidth="1"/>
    <col min="2820" max="2820" width="16.88671875" customWidth="1"/>
    <col min="2821" max="2821" width="4.109375" customWidth="1"/>
    <col min="2822" max="2822" width="10.6640625" customWidth="1"/>
    <col min="2823" max="2823" width="13.33203125" customWidth="1"/>
    <col min="2824" max="2824" width="16.88671875" customWidth="1"/>
    <col min="2825" max="2825" width="2.44140625" customWidth="1"/>
    <col min="2826" max="2826" width="15.6640625" customWidth="1"/>
    <col min="2827" max="2827" width="16.44140625" customWidth="1"/>
    <col min="2828" max="2829" width="11.88671875" customWidth="1"/>
    <col min="3073" max="3073" width="5.6640625" customWidth="1"/>
    <col min="3074" max="3074" width="11.6640625" customWidth="1"/>
    <col min="3075" max="3075" width="12.109375" customWidth="1"/>
    <col min="3076" max="3076" width="16.88671875" customWidth="1"/>
    <col min="3077" max="3077" width="4.109375" customWidth="1"/>
    <col min="3078" max="3078" width="10.6640625" customWidth="1"/>
    <col min="3079" max="3079" width="13.33203125" customWidth="1"/>
    <col min="3080" max="3080" width="16.88671875" customWidth="1"/>
    <col min="3081" max="3081" width="2.44140625" customWidth="1"/>
    <col min="3082" max="3082" width="15.6640625" customWidth="1"/>
    <col min="3083" max="3083" width="16.44140625" customWidth="1"/>
    <col min="3084" max="3085" width="11.88671875" customWidth="1"/>
    <col min="3329" max="3329" width="5.6640625" customWidth="1"/>
    <col min="3330" max="3330" width="11.6640625" customWidth="1"/>
    <col min="3331" max="3331" width="12.109375" customWidth="1"/>
    <col min="3332" max="3332" width="16.88671875" customWidth="1"/>
    <col min="3333" max="3333" width="4.109375" customWidth="1"/>
    <col min="3334" max="3334" width="10.6640625" customWidth="1"/>
    <col min="3335" max="3335" width="13.33203125" customWidth="1"/>
    <col min="3336" max="3336" width="16.88671875" customWidth="1"/>
    <col min="3337" max="3337" width="2.44140625" customWidth="1"/>
    <col min="3338" max="3338" width="15.6640625" customWidth="1"/>
    <col min="3339" max="3339" width="16.44140625" customWidth="1"/>
    <col min="3340" max="3341" width="11.88671875" customWidth="1"/>
    <col min="3585" max="3585" width="5.6640625" customWidth="1"/>
    <col min="3586" max="3586" width="11.6640625" customWidth="1"/>
    <col min="3587" max="3587" width="12.109375" customWidth="1"/>
    <col min="3588" max="3588" width="16.88671875" customWidth="1"/>
    <col min="3589" max="3589" width="4.109375" customWidth="1"/>
    <col min="3590" max="3590" width="10.6640625" customWidth="1"/>
    <col min="3591" max="3591" width="13.33203125" customWidth="1"/>
    <col min="3592" max="3592" width="16.88671875" customWidth="1"/>
    <col min="3593" max="3593" width="2.44140625" customWidth="1"/>
    <col min="3594" max="3594" width="15.6640625" customWidth="1"/>
    <col min="3595" max="3595" width="16.44140625" customWidth="1"/>
    <col min="3596" max="3597" width="11.88671875" customWidth="1"/>
    <col min="3841" max="3841" width="5.6640625" customWidth="1"/>
    <col min="3842" max="3842" width="11.6640625" customWidth="1"/>
    <col min="3843" max="3843" width="12.109375" customWidth="1"/>
    <col min="3844" max="3844" width="16.88671875" customWidth="1"/>
    <col min="3845" max="3845" width="4.109375" customWidth="1"/>
    <col min="3846" max="3846" width="10.6640625" customWidth="1"/>
    <col min="3847" max="3847" width="13.33203125" customWidth="1"/>
    <col min="3848" max="3848" width="16.88671875" customWidth="1"/>
    <col min="3849" max="3849" width="2.44140625" customWidth="1"/>
    <col min="3850" max="3850" width="15.6640625" customWidth="1"/>
    <col min="3851" max="3851" width="16.44140625" customWidth="1"/>
    <col min="3852" max="3853" width="11.88671875" customWidth="1"/>
    <col min="4097" max="4097" width="5.6640625" customWidth="1"/>
    <col min="4098" max="4098" width="11.6640625" customWidth="1"/>
    <col min="4099" max="4099" width="12.109375" customWidth="1"/>
    <col min="4100" max="4100" width="16.88671875" customWidth="1"/>
    <col min="4101" max="4101" width="4.109375" customWidth="1"/>
    <col min="4102" max="4102" width="10.6640625" customWidth="1"/>
    <col min="4103" max="4103" width="13.33203125" customWidth="1"/>
    <col min="4104" max="4104" width="16.88671875" customWidth="1"/>
    <col min="4105" max="4105" width="2.44140625" customWidth="1"/>
    <col min="4106" max="4106" width="15.6640625" customWidth="1"/>
    <col min="4107" max="4107" width="16.44140625" customWidth="1"/>
    <col min="4108" max="4109" width="11.88671875" customWidth="1"/>
    <col min="4353" max="4353" width="5.6640625" customWidth="1"/>
    <col min="4354" max="4354" width="11.6640625" customWidth="1"/>
    <col min="4355" max="4355" width="12.109375" customWidth="1"/>
    <col min="4356" max="4356" width="16.88671875" customWidth="1"/>
    <col min="4357" max="4357" width="4.109375" customWidth="1"/>
    <col min="4358" max="4358" width="10.6640625" customWidth="1"/>
    <col min="4359" max="4359" width="13.33203125" customWidth="1"/>
    <col min="4360" max="4360" width="16.88671875" customWidth="1"/>
    <col min="4361" max="4361" width="2.44140625" customWidth="1"/>
    <col min="4362" max="4362" width="15.6640625" customWidth="1"/>
    <col min="4363" max="4363" width="16.44140625" customWidth="1"/>
    <col min="4364" max="4365" width="11.88671875" customWidth="1"/>
    <col min="4609" max="4609" width="5.6640625" customWidth="1"/>
    <col min="4610" max="4610" width="11.6640625" customWidth="1"/>
    <col min="4611" max="4611" width="12.109375" customWidth="1"/>
    <col min="4612" max="4612" width="16.88671875" customWidth="1"/>
    <col min="4613" max="4613" width="4.109375" customWidth="1"/>
    <col min="4614" max="4614" width="10.6640625" customWidth="1"/>
    <col min="4615" max="4615" width="13.33203125" customWidth="1"/>
    <col min="4616" max="4616" width="16.88671875" customWidth="1"/>
    <col min="4617" max="4617" width="2.44140625" customWidth="1"/>
    <col min="4618" max="4618" width="15.6640625" customWidth="1"/>
    <col min="4619" max="4619" width="16.44140625" customWidth="1"/>
    <col min="4620" max="4621" width="11.88671875" customWidth="1"/>
    <col min="4865" max="4865" width="5.6640625" customWidth="1"/>
    <col min="4866" max="4866" width="11.6640625" customWidth="1"/>
    <col min="4867" max="4867" width="12.109375" customWidth="1"/>
    <col min="4868" max="4868" width="16.88671875" customWidth="1"/>
    <col min="4869" max="4869" width="4.109375" customWidth="1"/>
    <col min="4870" max="4870" width="10.6640625" customWidth="1"/>
    <col min="4871" max="4871" width="13.33203125" customWidth="1"/>
    <col min="4872" max="4872" width="16.88671875" customWidth="1"/>
    <col min="4873" max="4873" width="2.44140625" customWidth="1"/>
    <col min="4874" max="4874" width="15.6640625" customWidth="1"/>
    <col min="4875" max="4875" width="16.44140625" customWidth="1"/>
    <col min="4876" max="4877" width="11.88671875" customWidth="1"/>
    <col min="5121" max="5121" width="5.6640625" customWidth="1"/>
    <col min="5122" max="5122" width="11.6640625" customWidth="1"/>
    <col min="5123" max="5123" width="12.109375" customWidth="1"/>
    <col min="5124" max="5124" width="16.88671875" customWidth="1"/>
    <col min="5125" max="5125" width="4.109375" customWidth="1"/>
    <col min="5126" max="5126" width="10.6640625" customWidth="1"/>
    <col min="5127" max="5127" width="13.33203125" customWidth="1"/>
    <col min="5128" max="5128" width="16.88671875" customWidth="1"/>
    <col min="5129" max="5129" width="2.44140625" customWidth="1"/>
    <col min="5130" max="5130" width="15.6640625" customWidth="1"/>
    <col min="5131" max="5131" width="16.44140625" customWidth="1"/>
    <col min="5132" max="5133" width="11.88671875" customWidth="1"/>
    <col min="5377" max="5377" width="5.6640625" customWidth="1"/>
    <col min="5378" max="5378" width="11.6640625" customWidth="1"/>
    <col min="5379" max="5379" width="12.109375" customWidth="1"/>
    <col min="5380" max="5380" width="16.88671875" customWidth="1"/>
    <col min="5381" max="5381" width="4.109375" customWidth="1"/>
    <col min="5382" max="5382" width="10.6640625" customWidth="1"/>
    <col min="5383" max="5383" width="13.33203125" customWidth="1"/>
    <col min="5384" max="5384" width="16.88671875" customWidth="1"/>
    <col min="5385" max="5385" width="2.44140625" customWidth="1"/>
    <col min="5386" max="5386" width="15.6640625" customWidth="1"/>
    <col min="5387" max="5387" width="16.44140625" customWidth="1"/>
    <col min="5388" max="5389" width="11.88671875" customWidth="1"/>
    <col min="5633" max="5633" width="5.6640625" customWidth="1"/>
    <col min="5634" max="5634" width="11.6640625" customWidth="1"/>
    <col min="5635" max="5635" width="12.109375" customWidth="1"/>
    <col min="5636" max="5636" width="16.88671875" customWidth="1"/>
    <col min="5637" max="5637" width="4.109375" customWidth="1"/>
    <col min="5638" max="5638" width="10.6640625" customWidth="1"/>
    <col min="5639" max="5639" width="13.33203125" customWidth="1"/>
    <col min="5640" max="5640" width="16.88671875" customWidth="1"/>
    <col min="5641" max="5641" width="2.44140625" customWidth="1"/>
    <col min="5642" max="5642" width="15.6640625" customWidth="1"/>
    <col min="5643" max="5643" width="16.44140625" customWidth="1"/>
    <col min="5644" max="5645" width="11.88671875" customWidth="1"/>
    <col min="5889" max="5889" width="5.6640625" customWidth="1"/>
    <col min="5890" max="5890" width="11.6640625" customWidth="1"/>
    <col min="5891" max="5891" width="12.109375" customWidth="1"/>
    <col min="5892" max="5892" width="16.88671875" customWidth="1"/>
    <col min="5893" max="5893" width="4.109375" customWidth="1"/>
    <col min="5894" max="5894" width="10.6640625" customWidth="1"/>
    <col min="5895" max="5895" width="13.33203125" customWidth="1"/>
    <col min="5896" max="5896" width="16.88671875" customWidth="1"/>
    <col min="5897" max="5897" width="2.44140625" customWidth="1"/>
    <col min="5898" max="5898" width="15.6640625" customWidth="1"/>
    <col min="5899" max="5899" width="16.44140625" customWidth="1"/>
    <col min="5900" max="5901" width="11.88671875" customWidth="1"/>
    <col min="6145" max="6145" width="5.6640625" customWidth="1"/>
    <col min="6146" max="6146" width="11.6640625" customWidth="1"/>
    <col min="6147" max="6147" width="12.109375" customWidth="1"/>
    <col min="6148" max="6148" width="16.88671875" customWidth="1"/>
    <col min="6149" max="6149" width="4.109375" customWidth="1"/>
    <col min="6150" max="6150" width="10.6640625" customWidth="1"/>
    <col min="6151" max="6151" width="13.33203125" customWidth="1"/>
    <col min="6152" max="6152" width="16.88671875" customWidth="1"/>
    <col min="6153" max="6153" width="2.44140625" customWidth="1"/>
    <col min="6154" max="6154" width="15.6640625" customWidth="1"/>
    <col min="6155" max="6155" width="16.44140625" customWidth="1"/>
    <col min="6156" max="6157" width="11.88671875" customWidth="1"/>
    <col min="6401" max="6401" width="5.6640625" customWidth="1"/>
    <col min="6402" max="6402" width="11.6640625" customWidth="1"/>
    <col min="6403" max="6403" width="12.109375" customWidth="1"/>
    <col min="6404" max="6404" width="16.88671875" customWidth="1"/>
    <col min="6405" max="6405" width="4.109375" customWidth="1"/>
    <col min="6406" max="6406" width="10.6640625" customWidth="1"/>
    <col min="6407" max="6407" width="13.33203125" customWidth="1"/>
    <col min="6408" max="6408" width="16.88671875" customWidth="1"/>
    <col min="6409" max="6409" width="2.44140625" customWidth="1"/>
    <col min="6410" max="6410" width="15.6640625" customWidth="1"/>
    <col min="6411" max="6411" width="16.44140625" customWidth="1"/>
    <col min="6412" max="6413" width="11.88671875" customWidth="1"/>
    <col min="6657" max="6657" width="5.6640625" customWidth="1"/>
    <col min="6658" max="6658" width="11.6640625" customWidth="1"/>
    <col min="6659" max="6659" width="12.109375" customWidth="1"/>
    <col min="6660" max="6660" width="16.88671875" customWidth="1"/>
    <col min="6661" max="6661" width="4.109375" customWidth="1"/>
    <col min="6662" max="6662" width="10.6640625" customWidth="1"/>
    <col min="6663" max="6663" width="13.33203125" customWidth="1"/>
    <col min="6664" max="6664" width="16.88671875" customWidth="1"/>
    <col min="6665" max="6665" width="2.44140625" customWidth="1"/>
    <col min="6666" max="6666" width="15.6640625" customWidth="1"/>
    <col min="6667" max="6667" width="16.44140625" customWidth="1"/>
    <col min="6668" max="6669" width="11.88671875" customWidth="1"/>
    <col min="6913" max="6913" width="5.6640625" customWidth="1"/>
    <col min="6914" max="6914" width="11.6640625" customWidth="1"/>
    <col min="6915" max="6915" width="12.109375" customWidth="1"/>
    <col min="6916" max="6916" width="16.88671875" customWidth="1"/>
    <col min="6917" max="6917" width="4.109375" customWidth="1"/>
    <col min="6918" max="6918" width="10.6640625" customWidth="1"/>
    <col min="6919" max="6919" width="13.33203125" customWidth="1"/>
    <col min="6920" max="6920" width="16.88671875" customWidth="1"/>
    <col min="6921" max="6921" width="2.44140625" customWidth="1"/>
    <col min="6922" max="6922" width="15.6640625" customWidth="1"/>
    <col min="6923" max="6923" width="16.44140625" customWidth="1"/>
    <col min="6924" max="6925" width="11.88671875" customWidth="1"/>
    <col min="7169" max="7169" width="5.6640625" customWidth="1"/>
    <col min="7170" max="7170" width="11.6640625" customWidth="1"/>
    <col min="7171" max="7171" width="12.109375" customWidth="1"/>
    <col min="7172" max="7172" width="16.88671875" customWidth="1"/>
    <col min="7173" max="7173" width="4.109375" customWidth="1"/>
    <col min="7174" max="7174" width="10.6640625" customWidth="1"/>
    <col min="7175" max="7175" width="13.33203125" customWidth="1"/>
    <col min="7176" max="7176" width="16.88671875" customWidth="1"/>
    <col min="7177" max="7177" width="2.44140625" customWidth="1"/>
    <col min="7178" max="7178" width="15.6640625" customWidth="1"/>
    <col min="7179" max="7179" width="16.44140625" customWidth="1"/>
    <col min="7180" max="7181" width="11.88671875" customWidth="1"/>
    <col min="7425" max="7425" width="5.6640625" customWidth="1"/>
    <col min="7426" max="7426" width="11.6640625" customWidth="1"/>
    <col min="7427" max="7427" width="12.109375" customWidth="1"/>
    <col min="7428" max="7428" width="16.88671875" customWidth="1"/>
    <col min="7429" max="7429" width="4.109375" customWidth="1"/>
    <col min="7430" max="7430" width="10.6640625" customWidth="1"/>
    <col min="7431" max="7431" width="13.33203125" customWidth="1"/>
    <col min="7432" max="7432" width="16.88671875" customWidth="1"/>
    <col min="7433" max="7433" width="2.44140625" customWidth="1"/>
    <col min="7434" max="7434" width="15.6640625" customWidth="1"/>
    <col min="7435" max="7435" width="16.44140625" customWidth="1"/>
    <col min="7436" max="7437" width="11.88671875" customWidth="1"/>
    <col min="7681" max="7681" width="5.6640625" customWidth="1"/>
    <col min="7682" max="7682" width="11.6640625" customWidth="1"/>
    <col min="7683" max="7683" width="12.109375" customWidth="1"/>
    <col min="7684" max="7684" width="16.88671875" customWidth="1"/>
    <col min="7685" max="7685" width="4.109375" customWidth="1"/>
    <col min="7686" max="7686" width="10.6640625" customWidth="1"/>
    <col min="7687" max="7687" width="13.33203125" customWidth="1"/>
    <col min="7688" max="7688" width="16.88671875" customWidth="1"/>
    <col min="7689" max="7689" width="2.44140625" customWidth="1"/>
    <col min="7690" max="7690" width="15.6640625" customWidth="1"/>
    <col min="7691" max="7691" width="16.44140625" customWidth="1"/>
    <col min="7692" max="7693" width="11.88671875" customWidth="1"/>
    <col min="7937" max="7937" width="5.6640625" customWidth="1"/>
    <col min="7938" max="7938" width="11.6640625" customWidth="1"/>
    <col min="7939" max="7939" width="12.109375" customWidth="1"/>
    <col min="7940" max="7940" width="16.88671875" customWidth="1"/>
    <col min="7941" max="7941" width="4.109375" customWidth="1"/>
    <col min="7942" max="7942" width="10.6640625" customWidth="1"/>
    <col min="7943" max="7943" width="13.33203125" customWidth="1"/>
    <col min="7944" max="7944" width="16.88671875" customWidth="1"/>
    <col min="7945" max="7945" width="2.44140625" customWidth="1"/>
    <col min="7946" max="7946" width="15.6640625" customWidth="1"/>
    <col min="7947" max="7947" width="16.44140625" customWidth="1"/>
    <col min="7948" max="7949" width="11.88671875" customWidth="1"/>
    <col min="8193" max="8193" width="5.6640625" customWidth="1"/>
    <col min="8194" max="8194" width="11.6640625" customWidth="1"/>
    <col min="8195" max="8195" width="12.109375" customWidth="1"/>
    <col min="8196" max="8196" width="16.88671875" customWidth="1"/>
    <col min="8197" max="8197" width="4.109375" customWidth="1"/>
    <col min="8198" max="8198" width="10.6640625" customWidth="1"/>
    <col min="8199" max="8199" width="13.33203125" customWidth="1"/>
    <col min="8200" max="8200" width="16.88671875" customWidth="1"/>
    <col min="8201" max="8201" width="2.44140625" customWidth="1"/>
    <col min="8202" max="8202" width="15.6640625" customWidth="1"/>
    <col min="8203" max="8203" width="16.44140625" customWidth="1"/>
    <col min="8204" max="8205" width="11.88671875" customWidth="1"/>
    <col min="8449" max="8449" width="5.6640625" customWidth="1"/>
    <col min="8450" max="8450" width="11.6640625" customWidth="1"/>
    <col min="8451" max="8451" width="12.109375" customWidth="1"/>
    <col min="8452" max="8452" width="16.88671875" customWidth="1"/>
    <col min="8453" max="8453" width="4.109375" customWidth="1"/>
    <col min="8454" max="8454" width="10.6640625" customWidth="1"/>
    <col min="8455" max="8455" width="13.33203125" customWidth="1"/>
    <col min="8456" max="8456" width="16.88671875" customWidth="1"/>
    <col min="8457" max="8457" width="2.44140625" customWidth="1"/>
    <col min="8458" max="8458" width="15.6640625" customWidth="1"/>
    <col min="8459" max="8459" width="16.44140625" customWidth="1"/>
    <col min="8460" max="8461" width="11.88671875" customWidth="1"/>
    <col min="8705" max="8705" width="5.6640625" customWidth="1"/>
    <col min="8706" max="8706" width="11.6640625" customWidth="1"/>
    <col min="8707" max="8707" width="12.109375" customWidth="1"/>
    <col min="8708" max="8708" width="16.88671875" customWidth="1"/>
    <col min="8709" max="8709" width="4.109375" customWidth="1"/>
    <col min="8710" max="8710" width="10.6640625" customWidth="1"/>
    <col min="8711" max="8711" width="13.33203125" customWidth="1"/>
    <col min="8712" max="8712" width="16.88671875" customWidth="1"/>
    <col min="8713" max="8713" width="2.44140625" customWidth="1"/>
    <col min="8714" max="8714" width="15.6640625" customWidth="1"/>
    <col min="8715" max="8715" width="16.44140625" customWidth="1"/>
    <col min="8716" max="8717" width="11.88671875" customWidth="1"/>
    <col min="8961" max="8961" width="5.6640625" customWidth="1"/>
    <col min="8962" max="8962" width="11.6640625" customWidth="1"/>
    <col min="8963" max="8963" width="12.109375" customWidth="1"/>
    <col min="8964" max="8964" width="16.88671875" customWidth="1"/>
    <col min="8965" max="8965" width="4.109375" customWidth="1"/>
    <col min="8966" max="8966" width="10.6640625" customWidth="1"/>
    <col min="8967" max="8967" width="13.33203125" customWidth="1"/>
    <col min="8968" max="8968" width="16.88671875" customWidth="1"/>
    <col min="8969" max="8969" width="2.44140625" customWidth="1"/>
    <col min="8970" max="8970" width="15.6640625" customWidth="1"/>
    <col min="8971" max="8971" width="16.44140625" customWidth="1"/>
    <col min="8972" max="8973" width="11.88671875" customWidth="1"/>
    <col min="9217" max="9217" width="5.6640625" customWidth="1"/>
    <col min="9218" max="9218" width="11.6640625" customWidth="1"/>
    <col min="9219" max="9219" width="12.109375" customWidth="1"/>
    <col min="9220" max="9220" width="16.88671875" customWidth="1"/>
    <col min="9221" max="9221" width="4.109375" customWidth="1"/>
    <col min="9222" max="9222" width="10.6640625" customWidth="1"/>
    <col min="9223" max="9223" width="13.33203125" customWidth="1"/>
    <col min="9224" max="9224" width="16.88671875" customWidth="1"/>
    <col min="9225" max="9225" width="2.44140625" customWidth="1"/>
    <col min="9226" max="9226" width="15.6640625" customWidth="1"/>
    <col min="9227" max="9227" width="16.44140625" customWidth="1"/>
    <col min="9228" max="9229" width="11.88671875" customWidth="1"/>
    <col min="9473" max="9473" width="5.6640625" customWidth="1"/>
    <col min="9474" max="9474" width="11.6640625" customWidth="1"/>
    <col min="9475" max="9475" width="12.109375" customWidth="1"/>
    <col min="9476" max="9476" width="16.88671875" customWidth="1"/>
    <col min="9477" max="9477" width="4.109375" customWidth="1"/>
    <col min="9478" max="9478" width="10.6640625" customWidth="1"/>
    <col min="9479" max="9479" width="13.33203125" customWidth="1"/>
    <col min="9480" max="9480" width="16.88671875" customWidth="1"/>
    <col min="9481" max="9481" width="2.44140625" customWidth="1"/>
    <col min="9482" max="9482" width="15.6640625" customWidth="1"/>
    <col min="9483" max="9483" width="16.44140625" customWidth="1"/>
    <col min="9484" max="9485" width="11.88671875" customWidth="1"/>
    <col min="9729" max="9729" width="5.6640625" customWidth="1"/>
    <col min="9730" max="9730" width="11.6640625" customWidth="1"/>
    <col min="9731" max="9731" width="12.109375" customWidth="1"/>
    <col min="9732" max="9732" width="16.88671875" customWidth="1"/>
    <col min="9733" max="9733" width="4.109375" customWidth="1"/>
    <col min="9734" max="9734" width="10.6640625" customWidth="1"/>
    <col min="9735" max="9735" width="13.33203125" customWidth="1"/>
    <col min="9736" max="9736" width="16.88671875" customWidth="1"/>
    <col min="9737" max="9737" width="2.44140625" customWidth="1"/>
    <col min="9738" max="9738" width="15.6640625" customWidth="1"/>
    <col min="9739" max="9739" width="16.44140625" customWidth="1"/>
    <col min="9740" max="9741" width="11.88671875" customWidth="1"/>
    <col min="9985" max="9985" width="5.6640625" customWidth="1"/>
    <col min="9986" max="9986" width="11.6640625" customWidth="1"/>
    <col min="9987" max="9987" width="12.109375" customWidth="1"/>
    <col min="9988" max="9988" width="16.88671875" customWidth="1"/>
    <col min="9989" max="9989" width="4.109375" customWidth="1"/>
    <col min="9990" max="9990" width="10.6640625" customWidth="1"/>
    <col min="9991" max="9991" width="13.33203125" customWidth="1"/>
    <col min="9992" max="9992" width="16.88671875" customWidth="1"/>
    <col min="9993" max="9993" width="2.44140625" customWidth="1"/>
    <col min="9994" max="9994" width="15.6640625" customWidth="1"/>
    <col min="9995" max="9995" width="16.44140625" customWidth="1"/>
    <col min="9996" max="9997" width="11.88671875" customWidth="1"/>
    <col min="10241" max="10241" width="5.6640625" customWidth="1"/>
    <col min="10242" max="10242" width="11.6640625" customWidth="1"/>
    <col min="10243" max="10243" width="12.109375" customWidth="1"/>
    <col min="10244" max="10244" width="16.88671875" customWidth="1"/>
    <col min="10245" max="10245" width="4.109375" customWidth="1"/>
    <col min="10246" max="10246" width="10.6640625" customWidth="1"/>
    <col min="10247" max="10247" width="13.33203125" customWidth="1"/>
    <col min="10248" max="10248" width="16.88671875" customWidth="1"/>
    <col min="10249" max="10249" width="2.44140625" customWidth="1"/>
    <col min="10250" max="10250" width="15.6640625" customWidth="1"/>
    <col min="10251" max="10251" width="16.44140625" customWidth="1"/>
    <col min="10252" max="10253" width="11.88671875" customWidth="1"/>
    <col min="10497" max="10497" width="5.6640625" customWidth="1"/>
    <col min="10498" max="10498" width="11.6640625" customWidth="1"/>
    <col min="10499" max="10499" width="12.109375" customWidth="1"/>
    <col min="10500" max="10500" width="16.88671875" customWidth="1"/>
    <col min="10501" max="10501" width="4.109375" customWidth="1"/>
    <col min="10502" max="10502" width="10.6640625" customWidth="1"/>
    <col min="10503" max="10503" width="13.33203125" customWidth="1"/>
    <col min="10504" max="10504" width="16.88671875" customWidth="1"/>
    <col min="10505" max="10505" width="2.44140625" customWidth="1"/>
    <col min="10506" max="10506" width="15.6640625" customWidth="1"/>
    <col min="10507" max="10507" width="16.44140625" customWidth="1"/>
    <col min="10508" max="10509" width="11.88671875" customWidth="1"/>
    <col min="10753" max="10753" width="5.6640625" customWidth="1"/>
    <col min="10754" max="10754" width="11.6640625" customWidth="1"/>
    <col min="10755" max="10755" width="12.109375" customWidth="1"/>
    <col min="10756" max="10756" width="16.88671875" customWidth="1"/>
    <col min="10757" max="10757" width="4.109375" customWidth="1"/>
    <col min="10758" max="10758" width="10.6640625" customWidth="1"/>
    <col min="10759" max="10759" width="13.33203125" customWidth="1"/>
    <col min="10760" max="10760" width="16.88671875" customWidth="1"/>
    <col min="10761" max="10761" width="2.44140625" customWidth="1"/>
    <col min="10762" max="10762" width="15.6640625" customWidth="1"/>
    <col min="10763" max="10763" width="16.44140625" customWidth="1"/>
    <col min="10764" max="10765" width="11.88671875" customWidth="1"/>
    <col min="11009" max="11009" width="5.6640625" customWidth="1"/>
    <col min="11010" max="11010" width="11.6640625" customWidth="1"/>
    <col min="11011" max="11011" width="12.109375" customWidth="1"/>
    <col min="11012" max="11012" width="16.88671875" customWidth="1"/>
    <col min="11013" max="11013" width="4.109375" customWidth="1"/>
    <col min="11014" max="11014" width="10.6640625" customWidth="1"/>
    <col min="11015" max="11015" width="13.33203125" customWidth="1"/>
    <col min="11016" max="11016" width="16.88671875" customWidth="1"/>
    <col min="11017" max="11017" width="2.44140625" customWidth="1"/>
    <col min="11018" max="11018" width="15.6640625" customWidth="1"/>
    <col min="11019" max="11019" width="16.44140625" customWidth="1"/>
    <col min="11020" max="11021" width="11.88671875" customWidth="1"/>
    <col min="11265" max="11265" width="5.6640625" customWidth="1"/>
    <col min="11266" max="11266" width="11.6640625" customWidth="1"/>
    <col min="11267" max="11267" width="12.109375" customWidth="1"/>
    <col min="11268" max="11268" width="16.88671875" customWidth="1"/>
    <col min="11269" max="11269" width="4.109375" customWidth="1"/>
    <col min="11270" max="11270" width="10.6640625" customWidth="1"/>
    <col min="11271" max="11271" width="13.33203125" customWidth="1"/>
    <col min="11272" max="11272" width="16.88671875" customWidth="1"/>
    <col min="11273" max="11273" width="2.44140625" customWidth="1"/>
    <col min="11274" max="11274" width="15.6640625" customWidth="1"/>
    <col min="11275" max="11275" width="16.44140625" customWidth="1"/>
    <col min="11276" max="11277" width="11.88671875" customWidth="1"/>
    <col min="11521" max="11521" width="5.6640625" customWidth="1"/>
    <col min="11522" max="11522" width="11.6640625" customWidth="1"/>
    <col min="11523" max="11523" width="12.109375" customWidth="1"/>
    <col min="11524" max="11524" width="16.88671875" customWidth="1"/>
    <col min="11525" max="11525" width="4.109375" customWidth="1"/>
    <col min="11526" max="11526" width="10.6640625" customWidth="1"/>
    <col min="11527" max="11527" width="13.33203125" customWidth="1"/>
    <col min="11528" max="11528" width="16.88671875" customWidth="1"/>
    <col min="11529" max="11529" width="2.44140625" customWidth="1"/>
    <col min="11530" max="11530" width="15.6640625" customWidth="1"/>
    <col min="11531" max="11531" width="16.44140625" customWidth="1"/>
    <col min="11532" max="11533" width="11.88671875" customWidth="1"/>
    <col min="11777" max="11777" width="5.6640625" customWidth="1"/>
    <col min="11778" max="11778" width="11.6640625" customWidth="1"/>
    <col min="11779" max="11779" width="12.109375" customWidth="1"/>
    <col min="11780" max="11780" width="16.88671875" customWidth="1"/>
    <col min="11781" max="11781" width="4.109375" customWidth="1"/>
    <col min="11782" max="11782" width="10.6640625" customWidth="1"/>
    <col min="11783" max="11783" width="13.33203125" customWidth="1"/>
    <col min="11784" max="11784" width="16.88671875" customWidth="1"/>
    <col min="11785" max="11785" width="2.44140625" customWidth="1"/>
    <col min="11786" max="11786" width="15.6640625" customWidth="1"/>
    <col min="11787" max="11787" width="16.44140625" customWidth="1"/>
    <col min="11788" max="11789" width="11.88671875" customWidth="1"/>
    <col min="12033" max="12033" width="5.6640625" customWidth="1"/>
    <col min="12034" max="12034" width="11.6640625" customWidth="1"/>
    <col min="12035" max="12035" width="12.109375" customWidth="1"/>
    <col min="12036" max="12036" width="16.88671875" customWidth="1"/>
    <col min="12037" max="12037" width="4.109375" customWidth="1"/>
    <col min="12038" max="12038" width="10.6640625" customWidth="1"/>
    <col min="12039" max="12039" width="13.33203125" customWidth="1"/>
    <col min="12040" max="12040" width="16.88671875" customWidth="1"/>
    <col min="12041" max="12041" width="2.44140625" customWidth="1"/>
    <col min="12042" max="12042" width="15.6640625" customWidth="1"/>
    <col min="12043" max="12043" width="16.44140625" customWidth="1"/>
    <col min="12044" max="12045" width="11.88671875" customWidth="1"/>
    <col min="12289" max="12289" width="5.6640625" customWidth="1"/>
    <col min="12290" max="12290" width="11.6640625" customWidth="1"/>
    <col min="12291" max="12291" width="12.109375" customWidth="1"/>
    <col min="12292" max="12292" width="16.88671875" customWidth="1"/>
    <col min="12293" max="12293" width="4.109375" customWidth="1"/>
    <col min="12294" max="12294" width="10.6640625" customWidth="1"/>
    <col min="12295" max="12295" width="13.33203125" customWidth="1"/>
    <col min="12296" max="12296" width="16.88671875" customWidth="1"/>
    <col min="12297" max="12297" width="2.44140625" customWidth="1"/>
    <col min="12298" max="12298" width="15.6640625" customWidth="1"/>
    <col min="12299" max="12299" width="16.44140625" customWidth="1"/>
    <col min="12300" max="12301" width="11.88671875" customWidth="1"/>
    <col min="12545" max="12545" width="5.6640625" customWidth="1"/>
    <col min="12546" max="12546" width="11.6640625" customWidth="1"/>
    <col min="12547" max="12547" width="12.109375" customWidth="1"/>
    <col min="12548" max="12548" width="16.88671875" customWidth="1"/>
    <col min="12549" max="12549" width="4.109375" customWidth="1"/>
    <col min="12550" max="12550" width="10.6640625" customWidth="1"/>
    <col min="12551" max="12551" width="13.33203125" customWidth="1"/>
    <col min="12552" max="12552" width="16.88671875" customWidth="1"/>
    <col min="12553" max="12553" width="2.44140625" customWidth="1"/>
    <col min="12554" max="12554" width="15.6640625" customWidth="1"/>
    <col min="12555" max="12555" width="16.44140625" customWidth="1"/>
    <col min="12556" max="12557" width="11.88671875" customWidth="1"/>
    <col min="12801" max="12801" width="5.6640625" customWidth="1"/>
    <col min="12802" max="12802" width="11.6640625" customWidth="1"/>
    <col min="12803" max="12803" width="12.109375" customWidth="1"/>
    <col min="12804" max="12804" width="16.88671875" customWidth="1"/>
    <col min="12805" max="12805" width="4.109375" customWidth="1"/>
    <col min="12806" max="12806" width="10.6640625" customWidth="1"/>
    <col min="12807" max="12807" width="13.33203125" customWidth="1"/>
    <col min="12808" max="12808" width="16.88671875" customWidth="1"/>
    <col min="12809" max="12809" width="2.44140625" customWidth="1"/>
    <col min="12810" max="12810" width="15.6640625" customWidth="1"/>
    <col min="12811" max="12811" width="16.44140625" customWidth="1"/>
    <col min="12812" max="12813" width="11.88671875" customWidth="1"/>
    <col min="13057" max="13057" width="5.6640625" customWidth="1"/>
    <col min="13058" max="13058" width="11.6640625" customWidth="1"/>
    <col min="13059" max="13059" width="12.109375" customWidth="1"/>
    <col min="13060" max="13060" width="16.88671875" customWidth="1"/>
    <col min="13061" max="13061" width="4.109375" customWidth="1"/>
    <col min="13062" max="13062" width="10.6640625" customWidth="1"/>
    <col min="13063" max="13063" width="13.33203125" customWidth="1"/>
    <col min="13064" max="13064" width="16.88671875" customWidth="1"/>
    <col min="13065" max="13065" width="2.44140625" customWidth="1"/>
    <col min="13066" max="13066" width="15.6640625" customWidth="1"/>
    <col min="13067" max="13067" width="16.44140625" customWidth="1"/>
    <col min="13068" max="13069" width="11.88671875" customWidth="1"/>
    <col min="13313" max="13313" width="5.6640625" customWidth="1"/>
    <col min="13314" max="13314" width="11.6640625" customWidth="1"/>
    <col min="13315" max="13315" width="12.109375" customWidth="1"/>
    <col min="13316" max="13316" width="16.88671875" customWidth="1"/>
    <col min="13317" max="13317" width="4.109375" customWidth="1"/>
    <col min="13318" max="13318" width="10.6640625" customWidth="1"/>
    <col min="13319" max="13319" width="13.33203125" customWidth="1"/>
    <col min="13320" max="13320" width="16.88671875" customWidth="1"/>
    <col min="13321" max="13321" width="2.44140625" customWidth="1"/>
    <col min="13322" max="13322" width="15.6640625" customWidth="1"/>
    <col min="13323" max="13323" width="16.44140625" customWidth="1"/>
    <col min="13324" max="13325" width="11.88671875" customWidth="1"/>
    <col min="13569" max="13569" width="5.6640625" customWidth="1"/>
    <col min="13570" max="13570" width="11.6640625" customWidth="1"/>
    <col min="13571" max="13571" width="12.109375" customWidth="1"/>
    <col min="13572" max="13572" width="16.88671875" customWidth="1"/>
    <col min="13573" max="13573" width="4.109375" customWidth="1"/>
    <col min="13574" max="13574" width="10.6640625" customWidth="1"/>
    <col min="13575" max="13575" width="13.33203125" customWidth="1"/>
    <col min="13576" max="13576" width="16.88671875" customWidth="1"/>
    <col min="13577" max="13577" width="2.44140625" customWidth="1"/>
    <col min="13578" max="13578" width="15.6640625" customWidth="1"/>
    <col min="13579" max="13579" width="16.44140625" customWidth="1"/>
    <col min="13580" max="13581" width="11.88671875" customWidth="1"/>
    <col min="13825" max="13825" width="5.6640625" customWidth="1"/>
    <col min="13826" max="13826" width="11.6640625" customWidth="1"/>
    <col min="13827" max="13827" width="12.109375" customWidth="1"/>
    <col min="13828" max="13828" width="16.88671875" customWidth="1"/>
    <col min="13829" max="13829" width="4.109375" customWidth="1"/>
    <col min="13830" max="13830" width="10.6640625" customWidth="1"/>
    <col min="13831" max="13831" width="13.33203125" customWidth="1"/>
    <col min="13832" max="13832" width="16.88671875" customWidth="1"/>
    <col min="13833" max="13833" width="2.44140625" customWidth="1"/>
    <col min="13834" max="13834" width="15.6640625" customWidth="1"/>
    <col min="13835" max="13835" width="16.44140625" customWidth="1"/>
    <col min="13836" max="13837" width="11.88671875" customWidth="1"/>
    <col min="14081" max="14081" width="5.6640625" customWidth="1"/>
    <col min="14082" max="14082" width="11.6640625" customWidth="1"/>
    <col min="14083" max="14083" width="12.109375" customWidth="1"/>
    <col min="14084" max="14084" width="16.88671875" customWidth="1"/>
    <col min="14085" max="14085" width="4.109375" customWidth="1"/>
    <col min="14086" max="14086" width="10.6640625" customWidth="1"/>
    <col min="14087" max="14087" width="13.33203125" customWidth="1"/>
    <col min="14088" max="14088" width="16.88671875" customWidth="1"/>
    <col min="14089" max="14089" width="2.44140625" customWidth="1"/>
    <col min="14090" max="14090" width="15.6640625" customWidth="1"/>
    <col min="14091" max="14091" width="16.44140625" customWidth="1"/>
    <col min="14092" max="14093" width="11.88671875" customWidth="1"/>
    <col min="14337" max="14337" width="5.6640625" customWidth="1"/>
    <col min="14338" max="14338" width="11.6640625" customWidth="1"/>
    <col min="14339" max="14339" width="12.109375" customWidth="1"/>
    <col min="14340" max="14340" width="16.88671875" customWidth="1"/>
    <col min="14341" max="14341" width="4.109375" customWidth="1"/>
    <col min="14342" max="14342" width="10.6640625" customWidth="1"/>
    <col min="14343" max="14343" width="13.33203125" customWidth="1"/>
    <col min="14344" max="14344" width="16.88671875" customWidth="1"/>
    <col min="14345" max="14345" width="2.44140625" customWidth="1"/>
    <col min="14346" max="14346" width="15.6640625" customWidth="1"/>
    <col min="14347" max="14347" width="16.44140625" customWidth="1"/>
    <col min="14348" max="14349" width="11.88671875" customWidth="1"/>
    <col min="14593" max="14593" width="5.6640625" customWidth="1"/>
    <col min="14594" max="14594" width="11.6640625" customWidth="1"/>
    <col min="14595" max="14595" width="12.109375" customWidth="1"/>
    <col min="14596" max="14596" width="16.88671875" customWidth="1"/>
    <col min="14597" max="14597" width="4.109375" customWidth="1"/>
    <col min="14598" max="14598" width="10.6640625" customWidth="1"/>
    <col min="14599" max="14599" width="13.33203125" customWidth="1"/>
    <col min="14600" max="14600" width="16.88671875" customWidth="1"/>
    <col min="14601" max="14601" width="2.44140625" customWidth="1"/>
    <col min="14602" max="14602" width="15.6640625" customWidth="1"/>
    <col min="14603" max="14603" width="16.44140625" customWidth="1"/>
    <col min="14604" max="14605" width="11.88671875" customWidth="1"/>
    <col min="14849" max="14849" width="5.6640625" customWidth="1"/>
    <col min="14850" max="14850" width="11.6640625" customWidth="1"/>
    <col min="14851" max="14851" width="12.109375" customWidth="1"/>
    <col min="14852" max="14852" width="16.88671875" customWidth="1"/>
    <col min="14853" max="14853" width="4.109375" customWidth="1"/>
    <col min="14854" max="14854" width="10.6640625" customWidth="1"/>
    <col min="14855" max="14855" width="13.33203125" customWidth="1"/>
    <col min="14856" max="14856" width="16.88671875" customWidth="1"/>
    <col min="14857" max="14857" width="2.44140625" customWidth="1"/>
    <col min="14858" max="14858" width="15.6640625" customWidth="1"/>
    <col min="14859" max="14859" width="16.44140625" customWidth="1"/>
    <col min="14860" max="14861" width="11.88671875" customWidth="1"/>
    <col min="15105" max="15105" width="5.6640625" customWidth="1"/>
    <col min="15106" max="15106" width="11.6640625" customWidth="1"/>
    <col min="15107" max="15107" width="12.109375" customWidth="1"/>
    <col min="15108" max="15108" width="16.88671875" customWidth="1"/>
    <col min="15109" max="15109" width="4.109375" customWidth="1"/>
    <col min="15110" max="15110" width="10.6640625" customWidth="1"/>
    <col min="15111" max="15111" width="13.33203125" customWidth="1"/>
    <col min="15112" max="15112" width="16.88671875" customWidth="1"/>
    <col min="15113" max="15113" width="2.44140625" customWidth="1"/>
    <col min="15114" max="15114" width="15.6640625" customWidth="1"/>
    <col min="15115" max="15115" width="16.44140625" customWidth="1"/>
    <col min="15116" max="15117" width="11.88671875" customWidth="1"/>
    <col min="15361" max="15361" width="5.6640625" customWidth="1"/>
    <col min="15362" max="15362" width="11.6640625" customWidth="1"/>
    <col min="15363" max="15363" width="12.109375" customWidth="1"/>
    <col min="15364" max="15364" width="16.88671875" customWidth="1"/>
    <col min="15365" max="15365" width="4.109375" customWidth="1"/>
    <col min="15366" max="15366" width="10.6640625" customWidth="1"/>
    <col min="15367" max="15367" width="13.33203125" customWidth="1"/>
    <col min="15368" max="15368" width="16.88671875" customWidth="1"/>
    <col min="15369" max="15369" width="2.44140625" customWidth="1"/>
    <col min="15370" max="15370" width="15.6640625" customWidth="1"/>
    <col min="15371" max="15371" width="16.44140625" customWidth="1"/>
    <col min="15372" max="15373" width="11.88671875" customWidth="1"/>
    <col min="15617" max="15617" width="5.6640625" customWidth="1"/>
    <col min="15618" max="15618" width="11.6640625" customWidth="1"/>
    <col min="15619" max="15619" width="12.109375" customWidth="1"/>
    <col min="15620" max="15620" width="16.88671875" customWidth="1"/>
    <col min="15621" max="15621" width="4.109375" customWidth="1"/>
    <col min="15622" max="15622" width="10.6640625" customWidth="1"/>
    <col min="15623" max="15623" width="13.33203125" customWidth="1"/>
    <col min="15624" max="15624" width="16.88671875" customWidth="1"/>
    <col min="15625" max="15625" width="2.44140625" customWidth="1"/>
    <col min="15626" max="15626" width="15.6640625" customWidth="1"/>
    <col min="15627" max="15627" width="16.44140625" customWidth="1"/>
    <col min="15628" max="15629" width="11.88671875" customWidth="1"/>
    <col min="15873" max="15873" width="5.6640625" customWidth="1"/>
    <col min="15874" max="15874" width="11.6640625" customWidth="1"/>
    <col min="15875" max="15875" width="12.109375" customWidth="1"/>
    <col min="15876" max="15876" width="16.88671875" customWidth="1"/>
    <col min="15877" max="15877" width="4.109375" customWidth="1"/>
    <col min="15878" max="15878" width="10.6640625" customWidth="1"/>
    <col min="15879" max="15879" width="13.33203125" customWidth="1"/>
    <col min="15880" max="15880" width="16.88671875" customWidth="1"/>
    <col min="15881" max="15881" width="2.44140625" customWidth="1"/>
    <col min="15882" max="15882" width="15.6640625" customWidth="1"/>
    <col min="15883" max="15883" width="16.44140625" customWidth="1"/>
    <col min="15884" max="15885" width="11.88671875" customWidth="1"/>
    <col min="16129" max="16129" width="5.6640625" customWidth="1"/>
    <col min="16130" max="16130" width="11.6640625" customWidth="1"/>
    <col min="16131" max="16131" width="12.109375" customWidth="1"/>
    <col min="16132" max="16132" width="16.88671875" customWidth="1"/>
    <col min="16133" max="16133" width="4.109375" customWidth="1"/>
    <col min="16134" max="16134" width="10.6640625" customWidth="1"/>
    <col min="16135" max="16135" width="13.33203125" customWidth="1"/>
    <col min="16136" max="16136" width="16.88671875" customWidth="1"/>
    <col min="16137" max="16137" width="2.44140625" customWidth="1"/>
    <col min="16138" max="16138" width="15.6640625" customWidth="1"/>
    <col min="16139" max="16139" width="16.44140625" customWidth="1"/>
    <col min="16140" max="16141" width="11.88671875" customWidth="1"/>
  </cols>
  <sheetData>
    <row r="1" spans="1:12" ht="24" customHeight="1" x14ac:dyDescent="0.4">
      <c r="A1" s="150" t="s">
        <v>295</v>
      </c>
      <c r="B1" s="151"/>
      <c r="C1" s="151"/>
      <c r="D1" s="151"/>
      <c r="E1" s="151"/>
      <c r="F1" s="151"/>
      <c r="G1" s="152"/>
      <c r="H1" s="152"/>
    </row>
    <row r="2" spans="1:12" hidden="1" x14ac:dyDescent="0.3">
      <c r="A2" s="116" t="s">
        <v>296</v>
      </c>
      <c r="B2" s="1"/>
      <c r="C2" s="1"/>
      <c r="D2" s="1"/>
      <c r="E2" s="1"/>
      <c r="F2" s="1"/>
      <c r="G2" s="1"/>
      <c r="H2" s="117" t="s">
        <v>297</v>
      </c>
    </row>
    <row r="3" spans="1:12" x14ac:dyDescent="0.3">
      <c r="A3" s="1"/>
      <c r="B3" s="1"/>
      <c r="C3" s="1"/>
      <c r="D3" s="1"/>
      <c r="E3" s="1"/>
      <c r="F3" s="1"/>
      <c r="G3" s="1"/>
      <c r="H3" s="1"/>
      <c r="J3" s="21" t="s">
        <v>298</v>
      </c>
    </row>
    <row r="4" spans="1:12" x14ac:dyDescent="0.3">
      <c r="A4" s="158" t="s">
        <v>299</v>
      </c>
      <c r="B4" s="161"/>
      <c r="C4" s="161"/>
      <c r="D4" s="161"/>
      <c r="E4" s="118" t="s">
        <v>300</v>
      </c>
      <c r="F4" s="158" t="s">
        <v>301</v>
      </c>
      <c r="G4" s="159"/>
      <c r="H4" s="159"/>
      <c r="J4" s="119" t="s">
        <v>302</v>
      </c>
      <c r="K4" s="119" t="s">
        <v>303</v>
      </c>
      <c r="L4" s="119" t="s">
        <v>304</v>
      </c>
    </row>
    <row r="5" spans="1:12" ht="15" customHeight="1" x14ac:dyDescent="0.3">
      <c r="A5" s="142"/>
      <c r="B5" s="142"/>
      <c r="C5" s="143" t="s">
        <v>305</v>
      </c>
      <c r="D5" s="160">
        <v>0</v>
      </c>
      <c r="E5" s="1"/>
      <c r="F5" s="1"/>
      <c r="G5" s="120" t="s">
        <v>306</v>
      </c>
      <c r="H5" s="121">
        <f>D6/D11</f>
        <v>8.219178082191781E-5</v>
      </c>
      <c r="J5" s="122" t="s">
        <v>307</v>
      </c>
      <c r="K5">
        <v>1</v>
      </c>
      <c r="L5">
        <v>12</v>
      </c>
    </row>
    <row r="6" spans="1:12" ht="15" customHeight="1" x14ac:dyDescent="0.3">
      <c r="A6" s="142"/>
      <c r="B6" s="142"/>
      <c r="C6" s="143" t="s">
        <v>308</v>
      </c>
      <c r="D6" s="123">
        <v>0.03</v>
      </c>
      <c r="E6" s="1"/>
      <c r="G6" s="120" t="s">
        <v>309</v>
      </c>
      <c r="H6" s="120">
        <f ca="1">MAX(A18:A799)</f>
        <v>1</v>
      </c>
      <c r="J6" s="122" t="s">
        <v>310</v>
      </c>
      <c r="K6">
        <v>2</v>
      </c>
      <c r="L6">
        <v>6</v>
      </c>
    </row>
    <row r="7" spans="1:12" ht="15" customHeight="1" x14ac:dyDescent="0.3">
      <c r="A7" s="142"/>
      <c r="B7" s="142"/>
      <c r="C7" s="143" t="s">
        <v>311</v>
      </c>
      <c r="D7" s="124">
        <v>20</v>
      </c>
      <c r="E7" s="1"/>
      <c r="F7" s="1"/>
      <c r="G7" s="120" t="s">
        <v>312</v>
      </c>
      <c r="H7" s="125">
        <f ca="1">SUM(C20:C799)</f>
        <v>0</v>
      </c>
      <c r="J7" s="122" t="s">
        <v>313</v>
      </c>
      <c r="K7">
        <v>4</v>
      </c>
      <c r="L7">
        <v>3</v>
      </c>
    </row>
    <row r="8" spans="1:12" ht="15" customHeight="1" x14ac:dyDescent="0.3">
      <c r="A8" s="142"/>
      <c r="B8" s="142"/>
      <c r="C8" s="143" t="s">
        <v>314</v>
      </c>
      <c r="D8" s="126">
        <v>44197</v>
      </c>
      <c r="E8" s="1"/>
      <c r="F8" s="1"/>
      <c r="G8" s="120" t="s">
        <v>315</v>
      </c>
      <c r="H8" s="125">
        <f ca="1">SUM(D20:D800)</f>
        <v>0</v>
      </c>
      <c r="J8" s="122" t="s">
        <v>316</v>
      </c>
      <c r="K8">
        <v>6</v>
      </c>
      <c r="L8">
        <v>2</v>
      </c>
    </row>
    <row r="9" spans="1:12" ht="15" customHeight="1" x14ac:dyDescent="0.3">
      <c r="A9" s="142"/>
      <c r="B9" s="142"/>
      <c r="C9" s="143" t="s">
        <v>317</v>
      </c>
      <c r="D9" s="126">
        <v>44228</v>
      </c>
      <c r="E9" s="1"/>
      <c r="F9" s="1"/>
      <c r="G9" s="164" t="s">
        <v>318</v>
      </c>
      <c r="H9" s="165">
        <f ca="1">IF(D12="",0,OFFSET(C18,D12+1,0,1,1))</f>
        <v>0</v>
      </c>
      <c r="J9" s="122" t="s">
        <v>319</v>
      </c>
      <c r="K9">
        <v>12</v>
      </c>
      <c r="L9">
        <v>1</v>
      </c>
    </row>
    <row r="10" spans="1:12" ht="15" customHeight="1" x14ac:dyDescent="0.3">
      <c r="A10" s="142"/>
      <c r="B10" s="142"/>
      <c r="C10" s="143" t="s">
        <v>320</v>
      </c>
      <c r="D10" s="126" t="s">
        <v>319</v>
      </c>
      <c r="E10" s="1"/>
      <c r="F10" s="1"/>
      <c r="G10" s="1"/>
      <c r="H10" s="127" t="str">
        <f ca="1">IF(AND(NOT(H799=""),H799&gt;0.004),"ERROR: Limit is "&amp;OFFSET(A800,-1,0,1,1)&amp;" payments",".")</f>
        <v>.</v>
      </c>
      <c r="J10" s="122" t="s">
        <v>321</v>
      </c>
      <c r="K10">
        <v>24</v>
      </c>
      <c r="L10">
        <v>0.5</v>
      </c>
    </row>
    <row r="11" spans="1:12" ht="15" customHeight="1" x14ac:dyDescent="0.3">
      <c r="A11" s="142"/>
      <c r="B11" s="142"/>
      <c r="C11" s="143" t="s">
        <v>322</v>
      </c>
      <c r="D11" s="169">
        <v>365</v>
      </c>
      <c r="E11" s="1"/>
      <c r="J11" s="122" t="s">
        <v>323</v>
      </c>
      <c r="K11">
        <v>26</v>
      </c>
      <c r="L11" s="122" t="s">
        <v>324</v>
      </c>
    </row>
    <row r="12" spans="1:12" ht="15" customHeight="1" x14ac:dyDescent="0.3">
      <c r="A12" s="166"/>
      <c r="B12" s="166"/>
      <c r="C12" s="167" t="s">
        <v>325</v>
      </c>
      <c r="D12" s="168"/>
      <c r="E12" s="1"/>
      <c r="J12" s="122" t="s">
        <v>326</v>
      </c>
      <c r="K12">
        <v>52</v>
      </c>
      <c r="L12" s="122" t="s">
        <v>324</v>
      </c>
    </row>
    <row r="13" spans="1:12" ht="15" customHeight="1" x14ac:dyDescent="0.3">
      <c r="E13" s="1"/>
      <c r="F13" s="1"/>
      <c r="G13" s="128"/>
      <c r="J13" s="129" t="s">
        <v>327</v>
      </c>
      <c r="K13" s="130">
        <f>INDEX(K5:K12,MATCH($D$10,J5:J12,0))</f>
        <v>12</v>
      </c>
      <c r="L13" s="129">
        <f>INDEX(L5:L12,MATCH($D$10,J5:J12,0))</f>
        <v>1</v>
      </c>
    </row>
    <row r="14" spans="1:12" ht="15.6" x14ac:dyDescent="0.3">
      <c r="A14" s="1"/>
      <c r="B14" s="1"/>
      <c r="C14" s="120" t="str">
        <f>"Est. "&amp;D10&amp;" Payment"</f>
        <v>Est. Monthly Payment</v>
      </c>
      <c r="D14" s="131">
        <f>IF(roundOpt,ROUND(-PMT((1+D6/$D$11)^(365/$K$13)-1,$D$7*$K$13,$D$5),2),-PMT((1+D6/$D$11)^(365/$K$13)-1,$D$7*$K$13,$D$5))</f>
        <v>0</v>
      </c>
      <c r="E14" s="132" t="s">
        <v>328</v>
      </c>
      <c r="F14" s="1"/>
      <c r="G14" s="1"/>
    </row>
    <row r="15" spans="1:12" ht="15.6" x14ac:dyDescent="0.3">
      <c r="A15" s="1"/>
      <c r="B15" s="1"/>
      <c r="C15" s="120" t="str">
        <f>"Actual "&amp;D10&amp;" Payment"</f>
        <v>Actual Monthly Payment</v>
      </c>
      <c r="D15" s="133">
        <v>429.86</v>
      </c>
      <c r="E15" s="134" t="b">
        <v>0</v>
      </c>
      <c r="F15" s="1"/>
      <c r="G15" s="1"/>
      <c r="H15" s="1"/>
    </row>
    <row r="16" spans="1:12" ht="15" customHeight="1" x14ac:dyDescent="0.3">
      <c r="E16" s="1"/>
      <c r="F16" s="1"/>
      <c r="G16" s="1"/>
    </row>
    <row r="17" spans="1:12" ht="15.6" x14ac:dyDescent="0.3">
      <c r="A17" s="232" t="s">
        <v>329</v>
      </c>
      <c r="B17" s="232"/>
      <c r="C17" s="232"/>
      <c r="D17" s="232"/>
      <c r="E17" s="135"/>
      <c r="F17" s="135"/>
      <c r="G17" s="135"/>
      <c r="H17" s="136" t="b">
        <v>1</v>
      </c>
      <c r="J17" s="122"/>
      <c r="L17" s="122"/>
    </row>
    <row r="18" spans="1:12" ht="28.2" x14ac:dyDescent="0.3">
      <c r="A18" s="162" t="s">
        <v>330</v>
      </c>
      <c r="B18" s="163" t="s">
        <v>7</v>
      </c>
      <c r="C18" s="163" t="s">
        <v>331</v>
      </c>
      <c r="D18" s="163" t="s">
        <v>332</v>
      </c>
      <c r="E18" s="163"/>
      <c r="F18" s="163" t="s">
        <v>333</v>
      </c>
      <c r="G18" s="163" t="s">
        <v>334</v>
      </c>
      <c r="H18" s="163" t="s">
        <v>335</v>
      </c>
      <c r="J18" s="122"/>
    </row>
    <row r="19" spans="1:12" x14ac:dyDescent="0.3">
      <c r="A19" s="144"/>
      <c r="B19" s="145">
        <f>D8-1</f>
        <v>44196</v>
      </c>
      <c r="C19" s="144"/>
      <c r="D19" s="144"/>
      <c r="E19" s="144"/>
      <c r="F19" s="144"/>
      <c r="G19" s="146">
        <f>$D$5</f>
        <v>0</v>
      </c>
      <c r="H19" s="146">
        <f>$D$5</f>
        <v>0</v>
      </c>
      <c r="I19" s="137"/>
      <c r="J19" s="122"/>
    </row>
    <row r="20" spans="1:12" x14ac:dyDescent="0.3">
      <c r="A20" s="138">
        <v>1</v>
      </c>
      <c r="B20" s="139">
        <f t="shared" ref="B20:B83" si="0">IF(A20="","",IF($K$13=26,(A20-1)*14+$D$9,IF($K$13=52,(A20-1)*7+$D$9,DATE(YEAR($D$9),MONTH($D$9)+(A20-1)*$L$13,IF($K$13=24,IF((MOD(A20-1,2))=1,DAY($D$9)+14,DAY($D$9)),DAY($D$9))))))</f>
        <v>44228</v>
      </c>
      <c r="C20" s="140">
        <f t="shared" ref="C20:C83" si="1">IF(A20="","",IF(A20=$D$12,H19+D20,IF(IF($E$15,$D$15,$D$14)&gt;H19+D20,H19+D20,IF($E$15,$D$15,$D$14))))</f>
        <v>0</v>
      </c>
      <c r="D20" s="140">
        <f t="shared" ref="D20:D83" si="2">IF(B20="","",IF(roundOpt,ROUND((B20-B19)*$H$5*G19,2),(B20-B19)*$H$5*G19))</f>
        <v>0</v>
      </c>
      <c r="F20" s="140">
        <f t="shared" ref="F20:F83" si="3">IF(B20="","",IF(C20&gt;F19+D20,0,F19+D20-C20))</f>
        <v>0</v>
      </c>
      <c r="G20" s="140">
        <f t="shared" ref="G20:G83" si="4">IF(B20="","",IF(C20&gt;D20+F19,G19+F19+D20-C20,G19))</f>
        <v>0</v>
      </c>
      <c r="H20" s="140">
        <f t="shared" ref="H20:H83" si="5">IF(B20="","",G20+F20)</f>
        <v>0</v>
      </c>
      <c r="J20" s="122"/>
    </row>
    <row r="21" spans="1:12" x14ac:dyDescent="0.3">
      <c r="A21" s="138" t="str">
        <f ca="1">IF(OR(H20&lt;=0,H20=""),"",OFFSET(A21,-1,0,1,1)+1)</f>
        <v/>
      </c>
      <c r="B21" s="139" t="str">
        <f t="shared" ca="1" si="0"/>
        <v/>
      </c>
      <c r="C21" s="140" t="str">
        <f t="shared" ca="1" si="1"/>
        <v/>
      </c>
      <c r="D21" s="140" t="str">
        <f t="shared" ca="1" si="2"/>
        <v/>
      </c>
      <c r="F21" s="140" t="str">
        <f t="shared" ca="1" si="3"/>
        <v/>
      </c>
      <c r="G21" s="140" t="str">
        <f t="shared" ca="1" si="4"/>
        <v/>
      </c>
      <c r="H21" s="140" t="str">
        <f t="shared" ca="1" si="5"/>
        <v/>
      </c>
      <c r="J21" s="122"/>
    </row>
    <row r="22" spans="1:12" x14ac:dyDescent="0.3">
      <c r="A22" s="138" t="str">
        <f t="shared" ref="A22:A85" ca="1" si="6">IF(OR(H21&lt;=0,H21=""),"",OFFSET(A22,-1,0,1,1)+1)</f>
        <v/>
      </c>
      <c r="B22" s="139" t="str">
        <f t="shared" ca="1" si="0"/>
        <v/>
      </c>
      <c r="C22" s="140" t="str">
        <f t="shared" ca="1" si="1"/>
        <v/>
      </c>
      <c r="D22" s="140" t="str">
        <f t="shared" ca="1" si="2"/>
        <v/>
      </c>
      <c r="F22" s="140" t="str">
        <f t="shared" ca="1" si="3"/>
        <v/>
      </c>
      <c r="G22" s="140" t="str">
        <f t="shared" ca="1" si="4"/>
        <v/>
      </c>
      <c r="H22" s="140" t="str">
        <f t="shared" ca="1" si="5"/>
        <v/>
      </c>
      <c r="J22" s="122"/>
    </row>
    <row r="23" spans="1:12" x14ac:dyDescent="0.3">
      <c r="A23" s="138" t="str">
        <f t="shared" ca="1" si="6"/>
        <v/>
      </c>
      <c r="B23" s="139" t="str">
        <f t="shared" ca="1" si="0"/>
        <v/>
      </c>
      <c r="C23" s="140" t="str">
        <f t="shared" ca="1" si="1"/>
        <v/>
      </c>
      <c r="D23" s="140" t="str">
        <f t="shared" ca="1" si="2"/>
        <v/>
      </c>
      <c r="F23" s="140" t="str">
        <f t="shared" ca="1" si="3"/>
        <v/>
      </c>
      <c r="G23" s="140" t="str">
        <f t="shared" ca="1" si="4"/>
        <v/>
      </c>
      <c r="H23" s="140" t="str">
        <f t="shared" ca="1" si="5"/>
        <v/>
      </c>
      <c r="J23" s="122"/>
    </row>
    <row r="24" spans="1:12" x14ac:dyDescent="0.3">
      <c r="A24" s="138" t="str">
        <f t="shared" ca="1" si="6"/>
        <v/>
      </c>
      <c r="B24" s="139" t="str">
        <f t="shared" ca="1" si="0"/>
        <v/>
      </c>
      <c r="C24" s="140" t="str">
        <f t="shared" ca="1" si="1"/>
        <v/>
      </c>
      <c r="D24" s="140" t="str">
        <f t="shared" ca="1" si="2"/>
        <v/>
      </c>
      <c r="F24" s="140" t="str">
        <f t="shared" ca="1" si="3"/>
        <v/>
      </c>
      <c r="G24" s="140" t="str">
        <f t="shared" ca="1" si="4"/>
        <v/>
      </c>
      <c r="H24" s="140" t="str">
        <f t="shared" ca="1" si="5"/>
        <v/>
      </c>
      <c r="J24" s="122"/>
    </row>
    <row r="25" spans="1:12" x14ac:dyDescent="0.3">
      <c r="A25" s="138" t="str">
        <f t="shared" ca="1" si="6"/>
        <v/>
      </c>
      <c r="B25" s="139" t="str">
        <f t="shared" ca="1" si="0"/>
        <v/>
      </c>
      <c r="C25" s="140" t="str">
        <f t="shared" ca="1" si="1"/>
        <v/>
      </c>
      <c r="D25" s="140" t="str">
        <f t="shared" ca="1" si="2"/>
        <v/>
      </c>
      <c r="F25" s="140" t="str">
        <f t="shared" ca="1" si="3"/>
        <v/>
      </c>
      <c r="G25" s="140" t="str">
        <f t="shared" ca="1" si="4"/>
        <v/>
      </c>
      <c r="H25" s="140" t="str">
        <f t="shared" ca="1" si="5"/>
        <v/>
      </c>
      <c r="J25" s="122"/>
    </row>
    <row r="26" spans="1:12" x14ac:dyDescent="0.3">
      <c r="A26" s="138" t="str">
        <f t="shared" ca="1" si="6"/>
        <v/>
      </c>
      <c r="B26" s="139" t="str">
        <f t="shared" ca="1" si="0"/>
        <v/>
      </c>
      <c r="C26" s="140" t="str">
        <f t="shared" ca="1" si="1"/>
        <v/>
      </c>
      <c r="D26" s="140" t="str">
        <f t="shared" ca="1" si="2"/>
        <v/>
      </c>
      <c r="F26" s="140" t="str">
        <f t="shared" ca="1" si="3"/>
        <v/>
      </c>
      <c r="G26" s="140" t="str">
        <f t="shared" ca="1" si="4"/>
        <v/>
      </c>
      <c r="H26" s="140" t="str">
        <f t="shared" ca="1" si="5"/>
        <v/>
      </c>
      <c r="J26" s="122"/>
    </row>
    <row r="27" spans="1:12" x14ac:dyDescent="0.3">
      <c r="A27" s="138" t="str">
        <f t="shared" ca="1" si="6"/>
        <v/>
      </c>
      <c r="B27" s="139" t="str">
        <f t="shared" ca="1" si="0"/>
        <v/>
      </c>
      <c r="C27" s="140" t="str">
        <f t="shared" ca="1" si="1"/>
        <v/>
      </c>
      <c r="D27" s="140" t="str">
        <f t="shared" ca="1" si="2"/>
        <v/>
      </c>
      <c r="F27" s="140" t="str">
        <f t="shared" ca="1" si="3"/>
        <v/>
      </c>
      <c r="G27" s="140" t="str">
        <f t="shared" ca="1" si="4"/>
        <v/>
      </c>
      <c r="H27" s="140" t="str">
        <f t="shared" ca="1" si="5"/>
        <v/>
      </c>
      <c r="J27" s="122"/>
    </row>
    <row r="28" spans="1:12" x14ac:dyDescent="0.3">
      <c r="A28" s="138" t="str">
        <f t="shared" ca="1" si="6"/>
        <v/>
      </c>
      <c r="B28" s="139" t="str">
        <f t="shared" ca="1" si="0"/>
        <v/>
      </c>
      <c r="C28" s="140" t="str">
        <f t="shared" ca="1" si="1"/>
        <v/>
      </c>
      <c r="D28" s="140" t="str">
        <f t="shared" ca="1" si="2"/>
        <v/>
      </c>
      <c r="F28" s="140" t="str">
        <f t="shared" ca="1" si="3"/>
        <v/>
      </c>
      <c r="G28" s="140" t="str">
        <f t="shared" ca="1" si="4"/>
        <v/>
      </c>
      <c r="H28" s="140" t="str">
        <f t="shared" ca="1" si="5"/>
        <v/>
      </c>
      <c r="J28" s="122"/>
    </row>
    <row r="29" spans="1:12" x14ac:dyDescent="0.3">
      <c r="A29" s="138" t="str">
        <f t="shared" ca="1" si="6"/>
        <v/>
      </c>
      <c r="B29" s="139" t="str">
        <f t="shared" ca="1" si="0"/>
        <v/>
      </c>
      <c r="C29" s="140" t="str">
        <f t="shared" ca="1" si="1"/>
        <v/>
      </c>
      <c r="D29" s="140" t="str">
        <f t="shared" ca="1" si="2"/>
        <v/>
      </c>
      <c r="F29" s="140" t="str">
        <f t="shared" ca="1" si="3"/>
        <v/>
      </c>
      <c r="G29" s="140" t="str">
        <f t="shared" ca="1" si="4"/>
        <v/>
      </c>
      <c r="H29" s="140" t="str">
        <f t="shared" ca="1" si="5"/>
        <v/>
      </c>
      <c r="J29" s="122"/>
    </row>
    <row r="30" spans="1:12" x14ac:dyDescent="0.3">
      <c r="A30" s="138" t="str">
        <f t="shared" ca="1" si="6"/>
        <v/>
      </c>
      <c r="B30" s="139" t="str">
        <f t="shared" ca="1" si="0"/>
        <v/>
      </c>
      <c r="C30" s="140" t="str">
        <f t="shared" ca="1" si="1"/>
        <v/>
      </c>
      <c r="D30" s="140" t="str">
        <f t="shared" ca="1" si="2"/>
        <v/>
      </c>
      <c r="F30" s="140" t="str">
        <f t="shared" ca="1" si="3"/>
        <v/>
      </c>
      <c r="G30" s="140" t="str">
        <f t="shared" ca="1" si="4"/>
        <v/>
      </c>
      <c r="H30" s="140" t="str">
        <f t="shared" ca="1" si="5"/>
        <v/>
      </c>
      <c r="J30" s="122"/>
    </row>
    <row r="31" spans="1:12" x14ac:dyDescent="0.3">
      <c r="A31" s="138" t="str">
        <f t="shared" ca="1" si="6"/>
        <v/>
      </c>
      <c r="B31" s="139" t="str">
        <f t="shared" ca="1" si="0"/>
        <v/>
      </c>
      <c r="C31" s="140" t="str">
        <f t="shared" ca="1" si="1"/>
        <v/>
      </c>
      <c r="D31" s="140" t="str">
        <f t="shared" ca="1" si="2"/>
        <v/>
      </c>
      <c r="F31" s="140" t="str">
        <f t="shared" ca="1" si="3"/>
        <v/>
      </c>
      <c r="G31" s="140" t="str">
        <f t="shared" ca="1" si="4"/>
        <v/>
      </c>
      <c r="H31" s="140" t="str">
        <f t="shared" ca="1" si="5"/>
        <v/>
      </c>
      <c r="J31" s="122"/>
    </row>
    <row r="32" spans="1:12" x14ac:dyDescent="0.3">
      <c r="A32" s="138" t="str">
        <f t="shared" ca="1" si="6"/>
        <v/>
      </c>
      <c r="B32" s="139" t="str">
        <f t="shared" ca="1" si="0"/>
        <v/>
      </c>
      <c r="C32" s="140" t="str">
        <f t="shared" ca="1" si="1"/>
        <v/>
      </c>
      <c r="D32" s="140" t="str">
        <f t="shared" ca="1" si="2"/>
        <v/>
      </c>
      <c r="F32" s="140" t="str">
        <f t="shared" ca="1" si="3"/>
        <v/>
      </c>
      <c r="G32" s="140" t="str">
        <f t="shared" ca="1" si="4"/>
        <v/>
      </c>
      <c r="H32" s="140" t="str">
        <f t="shared" ca="1" si="5"/>
        <v/>
      </c>
      <c r="J32" s="122"/>
    </row>
    <row r="33" spans="1:10" x14ac:dyDescent="0.3">
      <c r="A33" s="138" t="str">
        <f t="shared" ca="1" si="6"/>
        <v/>
      </c>
      <c r="B33" s="139" t="str">
        <f t="shared" ca="1" si="0"/>
        <v/>
      </c>
      <c r="C33" s="140" t="str">
        <f t="shared" ca="1" si="1"/>
        <v/>
      </c>
      <c r="D33" s="140" t="str">
        <f t="shared" ca="1" si="2"/>
        <v/>
      </c>
      <c r="F33" s="140" t="str">
        <f t="shared" ca="1" si="3"/>
        <v/>
      </c>
      <c r="G33" s="140" t="str">
        <f t="shared" ca="1" si="4"/>
        <v/>
      </c>
      <c r="H33" s="140" t="str">
        <f t="shared" ca="1" si="5"/>
        <v/>
      </c>
      <c r="J33" s="122"/>
    </row>
    <row r="34" spans="1:10" x14ac:dyDescent="0.3">
      <c r="A34" s="138" t="str">
        <f t="shared" ca="1" si="6"/>
        <v/>
      </c>
      <c r="B34" s="139" t="str">
        <f t="shared" ca="1" si="0"/>
        <v/>
      </c>
      <c r="C34" s="140" t="str">
        <f t="shared" ca="1" si="1"/>
        <v/>
      </c>
      <c r="D34" s="140" t="str">
        <f t="shared" ca="1" si="2"/>
        <v/>
      </c>
      <c r="F34" s="140" t="str">
        <f t="shared" ca="1" si="3"/>
        <v/>
      </c>
      <c r="G34" s="140" t="str">
        <f t="shared" ca="1" si="4"/>
        <v/>
      </c>
      <c r="H34" s="140" t="str">
        <f t="shared" ca="1" si="5"/>
        <v/>
      </c>
      <c r="J34" s="122"/>
    </row>
    <row r="35" spans="1:10" x14ac:dyDescent="0.3">
      <c r="A35" s="138" t="str">
        <f t="shared" ca="1" si="6"/>
        <v/>
      </c>
      <c r="B35" s="139" t="str">
        <f t="shared" ca="1" si="0"/>
        <v/>
      </c>
      <c r="C35" s="140" t="str">
        <f t="shared" ca="1" si="1"/>
        <v/>
      </c>
      <c r="D35" s="140" t="str">
        <f t="shared" ca="1" si="2"/>
        <v/>
      </c>
      <c r="F35" s="140" t="str">
        <f t="shared" ca="1" si="3"/>
        <v/>
      </c>
      <c r="G35" s="140" t="str">
        <f t="shared" ca="1" si="4"/>
        <v/>
      </c>
      <c r="H35" s="140" t="str">
        <f t="shared" ca="1" si="5"/>
        <v/>
      </c>
      <c r="J35" s="122"/>
    </row>
    <row r="36" spans="1:10" x14ac:dyDescent="0.3">
      <c r="A36" s="138" t="str">
        <f t="shared" ca="1" si="6"/>
        <v/>
      </c>
      <c r="B36" s="139" t="str">
        <f t="shared" ca="1" si="0"/>
        <v/>
      </c>
      <c r="C36" s="140" t="str">
        <f t="shared" ca="1" si="1"/>
        <v/>
      </c>
      <c r="D36" s="140" t="str">
        <f t="shared" ca="1" si="2"/>
        <v/>
      </c>
      <c r="F36" s="140" t="str">
        <f t="shared" ca="1" si="3"/>
        <v/>
      </c>
      <c r="G36" s="140" t="str">
        <f t="shared" ca="1" si="4"/>
        <v/>
      </c>
      <c r="H36" s="140" t="str">
        <f t="shared" ca="1" si="5"/>
        <v/>
      </c>
      <c r="J36" s="122"/>
    </row>
    <row r="37" spans="1:10" x14ac:dyDescent="0.3">
      <c r="A37" s="138" t="str">
        <f t="shared" ca="1" si="6"/>
        <v/>
      </c>
      <c r="B37" s="139" t="str">
        <f t="shared" ca="1" si="0"/>
        <v/>
      </c>
      <c r="C37" s="140" t="str">
        <f t="shared" ca="1" si="1"/>
        <v/>
      </c>
      <c r="D37" s="140" t="str">
        <f t="shared" ca="1" si="2"/>
        <v/>
      </c>
      <c r="F37" s="140" t="str">
        <f t="shared" ca="1" si="3"/>
        <v/>
      </c>
      <c r="G37" s="140" t="str">
        <f t="shared" ca="1" si="4"/>
        <v/>
      </c>
      <c r="H37" s="140" t="str">
        <f t="shared" ca="1" si="5"/>
        <v/>
      </c>
      <c r="J37" s="122"/>
    </row>
    <row r="38" spans="1:10" x14ac:dyDescent="0.3">
      <c r="A38" s="138" t="str">
        <f t="shared" ca="1" si="6"/>
        <v/>
      </c>
      <c r="B38" s="139" t="str">
        <f t="shared" ca="1" si="0"/>
        <v/>
      </c>
      <c r="C38" s="140" t="str">
        <f t="shared" ca="1" si="1"/>
        <v/>
      </c>
      <c r="D38" s="140" t="str">
        <f t="shared" ca="1" si="2"/>
        <v/>
      </c>
      <c r="F38" s="140" t="str">
        <f t="shared" ca="1" si="3"/>
        <v/>
      </c>
      <c r="G38" s="140" t="str">
        <f t="shared" ca="1" si="4"/>
        <v/>
      </c>
      <c r="H38" s="140" t="str">
        <f t="shared" ca="1" si="5"/>
        <v/>
      </c>
      <c r="J38" s="122"/>
    </row>
    <row r="39" spans="1:10" x14ac:dyDescent="0.3">
      <c r="A39" s="138" t="str">
        <f t="shared" ca="1" si="6"/>
        <v/>
      </c>
      <c r="B39" s="139" t="str">
        <f t="shared" ca="1" si="0"/>
        <v/>
      </c>
      <c r="C39" s="140" t="str">
        <f t="shared" ca="1" si="1"/>
        <v/>
      </c>
      <c r="D39" s="140" t="str">
        <f t="shared" ca="1" si="2"/>
        <v/>
      </c>
      <c r="F39" s="140" t="str">
        <f t="shared" ca="1" si="3"/>
        <v/>
      </c>
      <c r="G39" s="140" t="str">
        <f t="shared" ca="1" si="4"/>
        <v/>
      </c>
      <c r="H39" s="140" t="str">
        <f t="shared" ca="1" si="5"/>
        <v/>
      </c>
      <c r="J39" s="122"/>
    </row>
    <row r="40" spans="1:10" x14ac:dyDescent="0.3">
      <c r="A40" s="138" t="str">
        <f t="shared" ca="1" si="6"/>
        <v/>
      </c>
      <c r="B40" s="139" t="str">
        <f t="shared" ca="1" si="0"/>
        <v/>
      </c>
      <c r="C40" s="140" t="str">
        <f t="shared" ca="1" si="1"/>
        <v/>
      </c>
      <c r="D40" s="140" t="str">
        <f t="shared" ca="1" si="2"/>
        <v/>
      </c>
      <c r="F40" s="140" t="str">
        <f t="shared" ca="1" si="3"/>
        <v/>
      </c>
      <c r="G40" s="140" t="str">
        <f t="shared" ca="1" si="4"/>
        <v/>
      </c>
      <c r="H40" s="140" t="str">
        <f t="shared" ca="1" si="5"/>
        <v/>
      </c>
      <c r="J40" s="122"/>
    </row>
    <row r="41" spans="1:10" x14ac:dyDescent="0.3">
      <c r="A41" s="138" t="str">
        <f t="shared" ca="1" si="6"/>
        <v/>
      </c>
      <c r="B41" s="139" t="str">
        <f t="shared" ca="1" si="0"/>
        <v/>
      </c>
      <c r="C41" s="140" t="str">
        <f t="shared" ca="1" si="1"/>
        <v/>
      </c>
      <c r="D41" s="140" t="str">
        <f t="shared" ca="1" si="2"/>
        <v/>
      </c>
      <c r="F41" s="140" t="str">
        <f t="shared" ca="1" si="3"/>
        <v/>
      </c>
      <c r="G41" s="140" t="str">
        <f t="shared" ca="1" si="4"/>
        <v/>
      </c>
      <c r="H41" s="140" t="str">
        <f t="shared" ca="1" si="5"/>
        <v/>
      </c>
      <c r="J41" s="122"/>
    </row>
    <row r="42" spans="1:10" x14ac:dyDescent="0.3">
      <c r="A42" s="138" t="str">
        <f t="shared" ca="1" si="6"/>
        <v/>
      </c>
      <c r="B42" s="139" t="str">
        <f t="shared" ca="1" si="0"/>
        <v/>
      </c>
      <c r="C42" s="140" t="str">
        <f t="shared" ca="1" si="1"/>
        <v/>
      </c>
      <c r="D42" s="140" t="str">
        <f t="shared" ca="1" si="2"/>
        <v/>
      </c>
      <c r="F42" s="140" t="str">
        <f t="shared" ca="1" si="3"/>
        <v/>
      </c>
      <c r="G42" s="140" t="str">
        <f t="shared" ca="1" si="4"/>
        <v/>
      </c>
      <c r="H42" s="140" t="str">
        <f t="shared" ca="1" si="5"/>
        <v/>
      </c>
      <c r="J42" s="122"/>
    </row>
    <row r="43" spans="1:10" x14ac:dyDescent="0.3">
      <c r="A43" s="138" t="str">
        <f t="shared" ca="1" si="6"/>
        <v/>
      </c>
      <c r="B43" s="139" t="str">
        <f t="shared" ca="1" si="0"/>
        <v/>
      </c>
      <c r="C43" s="140" t="str">
        <f t="shared" ca="1" si="1"/>
        <v/>
      </c>
      <c r="D43" s="140" t="str">
        <f t="shared" ca="1" si="2"/>
        <v/>
      </c>
      <c r="F43" s="140" t="str">
        <f t="shared" ca="1" si="3"/>
        <v/>
      </c>
      <c r="G43" s="140" t="str">
        <f t="shared" ca="1" si="4"/>
        <v/>
      </c>
      <c r="H43" s="140" t="str">
        <f t="shared" ca="1" si="5"/>
        <v/>
      </c>
      <c r="J43" s="122"/>
    </row>
    <row r="44" spans="1:10" x14ac:dyDescent="0.3">
      <c r="A44" s="138" t="str">
        <f t="shared" ca="1" si="6"/>
        <v/>
      </c>
      <c r="B44" s="139" t="str">
        <f t="shared" ca="1" si="0"/>
        <v/>
      </c>
      <c r="C44" s="140" t="str">
        <f t="shared" ca="1" si="1"/>
        <v/>
      </c>
      <c r="D44" s="140" t="str">
        <f t="shared" ca="1" si="2"/>
        <v/>
      </c>
      <c r="F44" s="140" t="str">
        <f t="shared" ca="1" si="3"/>
        <v/>
      </c>
      <c r="G44" s="140" t="str">
        <f t="shared" ca="1" si="4"/>
        <v/>
      </c>
      <c r="H44" s="140" t="str">
        <f t="shared" ca="1" si="5"/>
        <v/>
      </c>
      <c r="J44" s="122"/>
    </row>
    <row r="45" spans="1:10" x14ac:dyDescent="0.3">
      <c r="A45" s="138" t="str">
        <f t="shared" ca="1" si="6"/>
        <v/>
      </c>
      <c r="B45" s="139" t="str">
        <f t="shared" ca="1" si="0"/>
        <v/>
      </c>
      <c r="C45" s="140" t="str">
        <f t="shared" ca="1" si="1"/>
        <v/>
      </c>
      <c r="D45" s="140" t="str">
        <f t="shared" ca="1" si="2"/>
        <v/>
      </c>
      <c r="F45" s="140" t="str">
        <f t="shared" ca="1" si="3"/>
        <v/>
      </c>
      <c r="G45" s="140" t="str">
        <f t="shared" ca="1" si="4"/>
        <v/>
      </c>
      <c r="H45" s="140" t="str">
        <f t="shared" ca="1" si="5"/>
        <v/>
      </c>
      <c r="J45" s="122"/>
    </row>
    <row r="46" spans="1:10" x14ac:dyDescent="0.3">
      <c r="A46" s="138" t="str">
        <f t="shared" ca="1" si="6"/>
        <v/>
      </c>
      <c r="B46" s="139" t="str">
        <f t="shared" ca="1" si="0"/>
        <v/>
      </c>
      <c r="C46" s="140" t="str">
        <f t="shared" ca="1" si="1"/>
        <v/>
      </c>
      <c r="D46" s="140" t="str">
        <f t="shared" ca="1" si="2"/>
        <v/>
      </c>
      <c r="F46" s="140" t="str">
        <f t="shared" ca="1" si="3"/>
        <v/>
      </c>
      <c r="G46" s="140" t="str">
        <f t="shared" ca="1" si="4"/>
        <v/>
      </c>
      <c r="H46" s="140" t="str">
        <f t="shared" ca="1" si="5"/>
        <v/>
      </c>
      <c r="J46" s="122"/>
    </row>
    <row r="47" spans="1:10" x14ac:dyDescent="0.3">
      <c r="A47" s="138" t="str">
        <f t="shared" ca="1" si="6"/>
        <v/>
      </c>
      <c r="B47" s="139" t="str">
        <f t="shared" ca="1" si="0"/>
        <v/>
      </c>
      <c r="C47" s="140" t="str">
        <f t="shared" ca="1" si="1"/>
        <v/>
      </c>
      <c r="D47" s="140" t="str">
        <f t="shared" ca="1" si="2"/>
        <v/>
      </c>
      <c r="F47" s="140" t="str">
        <f t="shared" ca="1" si="3"/>
        <v/>
      </c>
      <c r="G47" s="140" t="str">
        <f t="shared" ca="1" si="4"/>
        <v/>
      </c>
      <c r="H47" s="140" t="str">
        <f t="shared" ca="1" si="5"/>
        <v/>
      </c>
      <c r="J47" s="122"/>
    </row>
    <row r="48" spans="1:10" x14ac:dyDescent="0.3">
      <c r="A48" s="138" t="str">
        <f t="shared" ca="1" si="6"/>
        <v/>
      </c>
      <c r="B48" s="139" t="str">
        <f t="shared" ca="1" si="0"/>
        <v/>
      </c>
      <c r="C48" s="140" t="str">
        <f t="shared" ca="1" si="1"/>
        <v/>
      </c>
      <c r="D48" s="140" t="str">
        <f t="shared" ca="1" si="2"/>
        <v/>
      </c>
      <c r="F48" s="140" t="str">
        <f t="shared" ca="1" si="3"/>
        <v/>
      </c>
      <c r="G48" s="140" t="str">
        <f t="shared" ca="1" si="4"/>
        <v/>
      </c>
      <c r="H48" s="140" t="str">
        <f t="shared" ca="1" si="5"/>
        <v/>
      </c>
      <c r="J48" s="122"/>
    </row>
    <row r="49" spans="1:10" x14ac:dyDescent="0.3">
      <c r="A49" s="138" t="str">
        <f t="shared" ca="1" si="6"/>
        <v/>
      </c>
      <c r="B49" s="139" t="str">
        <f t="shared" ca="1" si="0"/>
        <v/>
      </c>
      <c r="C49" s="140" t="str">
        <f t="shared" ca="1" si="1"/>
        <v/>
      </c>
      <c r="D49" s="140" t="str">
        <f t="shared" ca="1" si="2"/>
        <v/>
      </c>
      <c r="F49" s="140" t="str">
        <f t="shared" ca="1" si="3"/>
        <v/>
      </c>
      <c r="G49" s="140" t="str">
        <f t="shared" ca="1" si="4"/>
        <v/>
      </c>
      <c r="H49" s="140" t="str">
        <f t="shared" ca="1" si="5"/>
        <v/>
      </c>
      <c r="J49" s="122"/>
    </row>
    <row r="50" spans="1:10" x14ac:dyDescent="0.3">
      <c r="A50" s="138" t="str">
        <f t="shared" ca="1" si="6"/>
        <v/>
      </c>
      <c r="B50" s="139" t="str">
        <f t="shared" ca="1" si="0"/>
        <v/>
      </c>
      <c r="C50" s="140" t="str">
        <f t="shared" ca="1" si="1"/>
        <v/>
      </c>
      <c r="D50" s="140" t="str">
        <f t="shared" ca="1" si="2"/>
        <v/>
      </c>
      <c r="F50" s="140" t="str">
        <f t="shared" ca="1" si="3"/>
        <v/>
      </c>
      <c r="G50" s="140" t="str">
        <f t="shared" ca="1" si="4"/>
        <v/>
      </c>
      <c r="H50" s="140" t="str">
        <f t="shared" ca="1" si="5"/>
        <v/>
      </c>
      <c r="J50" s="122"/>
    </row>
    <row r="51" spans="1:10" x14ac:dyDescent="0.3">
      <c r="A51" s="138" t="str">
        <f t="shared" ca="1" si="6"/>
        <v/>
      </c>
      <c r="B51" s="139" t="str">
        <f t="shared" ca="1" si="0"/>
        <v/>
      </c>
      <c r="C51" s="140" t="str">
        <f t="shared" ca="1" si="1"/>
        <v/>
      </c>
      <c r="D51" s="140" t="str">
        <f t="shared" ca="1" si="2"/>
        <v/>
      </c>
      <c r="F51" s="140" t="str">
        <f t="shared" ca="1" si="3"/>
        <v/>
      </c>
      <c r="G51" s="140" t="str">
        <f t="shared" ca="1" si="4"/>
        <v/>
      </c>
      <c r="H51" s="140" t="str">
        <f t="shared" ca="1" si="5"/>
        <v/>
      </c>
      <c r="J51" s="122"/>
    </row>
    <row r="52" spans="1:10" x14ac:dyDescent="0.3">
      <c r="A52" s="138" t="str">
        <f t="shared" ca="1" si="6"/>
        <v/>
      </c>
      <c r="B52" s="139" t="str">
        <f t="shared" ca="1" si="0"/>
        <v/>
      </c>
      <c r="C52" s="140" t="str">
        <f t="shared" ca="1" si="1"/>
        <v/>
      </c>
      <c r="D52" s="140" t="str">
        <f t="shared" ca="1" si="2"/>
        <v/>
      </c>
      <c r="F52" s="140" t="str">
        <f t="shared" ca="1" si="3"/>
        <v/>
      </c>
      <c r="G52" s="140" t="str">
        <f t="shared" ca="1" si="4"/>
        <v/>
      </c>
      <c r="H52" s="140" t="str">
        <f t="shared" ca="1" si="5"/>
        <v/>
      </c>
      <c r="J52" s="122"/>
    </row>
    <row r="53" spans="1:10" x14ac:dyDescent="0.3">
      <c r="A53" s="138" t="str">
        <f t="shared" ca="1" si="6"/>
        <v/>
      </c>
      <c r="B53" s="139" t="str">
        <f t="shared" ca="1" si="0"/>
        <v/>
      </c>
      <c r="C53" s="140" t="str">
        <f t="shared" ca="1" si="1"/>
        <v/>
      </c>
      <c r="D53" s="140" t="str">
        <f t="shared" ca="1" si="2"/>
        <v/>
      </c>
      <c r="F53" s="140" t="str">
        <f t="shared" ca="1" si="3"/>
        <v/>
      </c>
      <c r="G53" s="140" t="str">
        <f t="shared" ca="1" si="4"/>
        <v/>
      </c>
      <c r="H53" s="140" t="str">
        <f t="shared" ca="1" si="5"/>
        <v/>
      </c>
      <c r="J53" s="122"/>
    </row>
    <row r="54" spans="1:10" x14ac:dyDescent="0.3">
      <c r="A54" s="138" t="str">
        <f t="shared" ca="1" si="6"/>
        <v/>
      </c>
      <c r="B54" s="139" t="str">
        <f t="shared" ca="1" si="0"/>
        <v/>
      </c>
      <c r="C54" s="140" t="str">
        <f t="shared" ca="1" si="1"/>
        <v/>
      </c>
      <c r="D54" s="140" t="str">
        <f t="shared" ca="1" si="2"/>
        <v/>
      </c>
      <c r="F54" s="140" t="str">
        <f t="shared" ca="1" si="3"/>
        <v/>
      </c>
      <c r="G54" s="140" t="str">
        <f t="shared" ca="1" si="4"/>
        <v/>
      </c>
      <c r="H54" s="140" t="str">
        <f t="shared" ca="1" si="5"/>
        <v/>
      </c>
      <c r="J54" s="122"/>
    </row>
    <row r="55" spans="1:10" x14ac:dyDescent="0.3">
      <c r="A55" s="138" t="str">
        <f t="shared" ca="1" si="6"/>
        <v/>
      </c>
      <c r="B55" s="139" t="str">
        <f t="shared" ca="1" si="0"/>
        <v/>
      </c>
      <c r="C55" s="140" t="str">
        <f t="shared" ca="1" si="1"/>
        <v/>
      </c>
      <c r="D55" s="140" t="str">
        <f t="shared" ca="1" si="2"/>
        <v/>
      </c>
      <c r="F55" s="140" t="str">
        <f t="shared" ca="1" si="3"/>
        <v/>
      </c>
      <c r="G55" s="140" t="str">
        <f t="shared" ca="1" si="4"/>
        <v/>
      </c>
      <c r="H55" s="140" t="str">
        <f t="shared" ca="1" si="5"/>
        <v/>
      </c>
      <c r="J55" s="122"/>
    </row>
    <row r="56" spans="1:10" x14ac:dyDescent="0.3">
      <c r="A56" s="138" t="str">
        <f t="shared" ca="1" si="6"/>
        <v/>
      </c>
      <c r="B56" s="139" t="str">
        <f t="shared" ca="1" si="0"/>
        <v/>
      </c>
      <c r="C56" s="140" t="str">
        <f t="shared" ca="1" si="1"/>
        <v/>
      </c>
      <c r="D56" s="140" t="str">
        <f t="shared" ca="1" si="2"/>
        <v/>
      </c>
      <c r="F56" s="140" t="str">
        <f t="shared" ca="1" si="3"/>
        <v/>
      </c>
      <c r="G56" s="140" t="str">
        <f t="shared" ca="1" si="4"/>
        <v/>
      </c>
      <c r="H56" s="140" t="str">
        <f t="shared" ca="1" si="5"/>
        <v/>
      </c>
      <c r="J56" s="122"/>
    </row>
    <row r="57" spans="1:10" x14ac:dyDescent="0.3">
      <c r="A57" s="138" t="str">
        <f t="shared" ca="1" si="6"/>
        <v/>
      </c>
      <c r="B57" s="139" t="str">
        <f t="shared" ca="1" si="0"/>
        <v/>
      </c>
      <c r="C57" s="140" t="str">
        <f t="shared" ca="1" si="1"/>
        <v/>
      </c>
      <c r="D57" s="140" t="str">
        <f t="shared" ca="1" si="2"/>
        <v/>
      </c>
      <c r="F57" s="140" t="str">
        <f t="shared" ca="1" si="3"/>
        <v/>
      </c>
      <c r="G57" s="140" t="str">
        <f t="shared" ca="1" si="4"/>
        <v/>
      </c>
      <c r="H57" s="140" t="str">
        <f t="shared" ca="1" si="5"/>
        <v/>
      </c>
      <c r="J57" s="122"/>
    </row>
    <row r="58" spans="1:10" x14ac:dyDescent="0.3">
      <c r="A58" s="138" t="str">
        <f t="shared" ca="1" si="6"/>
        <v/>
      </c>
      <c r="B58" s="139" t="str">
        <f t="shared" ca="1" si="0"/>
        <v/>
      </c>
      <c r="C58" s="140" t="str">
        <f t="shared" ca="1" si="1"/>
        <v/>
      </c>
      <c r="D58" s="140" t="str">
        <f t="shared" ca="1" si="2"/>
        <v/>
      </c>
      <c r="F58" s="140" t="str">
        <f t="shared" ca="1" si="3"/>
        <v/>
      </c>
      <c r="G58" s="140" t="str">
        <f t="shared" ca="1" si="4"/>
        <v/>
      </c>
      <c r="H58" s="140" t="str">
        <f t="shared" ca="1" si="5"/>
        <v/>
      </c>
      <c r="J58" s="122"/>
    </row>
    <row r="59" spans="1:10" x14ac:dyDescent="0.3">
      <c r="A59" s="138" t="str">
        <f t="shared" ca="1" si="6"/>
        <v/>
      </c>
      <c r="B59" s="139" t="str">
        <f t="shared" ca="1" si="0"/>
        <v/>
      </c>
      <c r="C59" s="140" t="str">
        <f t="shared" ca="1" si="1"/>
        <v/>
      </c>
      <c r="D59" s="140" t="str">
        <f t="shared" ca="1" si="2"/>
        <v/>
      </c>
      <c r="F59" s="140" t="str">
        <f t="shared" ca="1" si="3"/>
        <v/>
      </c>
      <c r="G59" s="140" t="str">
        <f t="shared" ca="1" si="4"/>
        <v/>
      </c>
      <c r="H59" s="140" t="str">
        <f t="shared" ca="1" si="5"/>
        <v/>
      </c>
      <c r="J59" s="122"/>
    </row>
    <row r="60" spans="1:10" x14ac:dyDescent="0.3">
      <c r="A60" s="138" t="str">
        <f t="shared" ca="1" si="6"/>
        <v/>
      </c>
      <c r="B60" s="139" t="str">
        <f t="shared" ca="1" si="0"/>
        <v/>
      </c>
      <c r="C60" s="140" t="str">
        <f t="shared" ca="1" si="1"/>
        <v/>
      </c>
      <c r="D60" s="140" t="str">
        <f t="shared" ca="1" si="2"/>
        <v/>
      </c>
      <c r="F60" s="140" t="str">
        <f t="shared" ca="1" si="3"/>
        <v/>
      </c>
      <c r="G60" s="140" t="str">
        <f t="shared" ca="1" si="4"/>
        <v/>
      </c>
      <c r="H60" s="140" t="str">
        <f t="shared" ca="1" si="5"/>
        <v/>
      </c>
      <c r="J60" s="122"/>
    </row>
    <row r="61" spans="1:10" x14ac:dyDescent="0.3">
      <c r="A61" s="138" t="str">
        <f t="shared" ca="1" si="6"/>
        <v/>
      </c>
      <c r="B61" s="139" t="str">
        <f t="shared" ca="1" si="0"/>
        <v/>
      </c>
      <c r="C61" s="140" t="str">
        <f t="shared" ca="1" si="1"/>
        <v/>
      </c>
      <c r="D61" s="140" t="str">
        <f t="shared" ca="1" si="2"/>
        <v/>
      </c>
      <c r="F61" s="140" t="str">
        <f t="shared" ca="1" si="3"/>
        <v/>
      </c>
      <c r="G61" s="140" t="str">
        <f t="shared" ca="1" si="4"/>
        <v/>
      </c>
      <c r="H61" s="140" t="str">
        <f t="shared" ca="1" si="5"/>
        <v/>
      </c>
      <c r="J61" s="122"/>
    </row>
    <row r="62" spans="1:10" x14ac:dyDescent="0.3">
      <c r="A62" s="138" t="str">
        <f t="shared" ca="1" si="6"/>
        <v/>
      </c>
      <c r="B62" s="139" t="str">
        <f t="shared" ca="1" si="0"/>
        <v/>
      </c>
      <c r="C62" s="140" t="str">
        <f t="shared" ca="1" si="1"/>
        <v/>
      </c>
      <c r="D62" s="140" t="str">
        <f t="shared" ca="1" si="2"/>
        <v/>
      </c>
      <c r="F62" s="140" t="str">
        <f t="shared" ca="1" si="3"/>
        <v/>
      </c>
      <c r="G62" s="140" t="str">
        <f t="shared" ca="1" si="4"/>
        <v/>
      </c>
      <c r="H62" s="140" t="str">
        <f t="shared" ca="1" si="5"/>
        <v/>
      </c>
      <c r="J62" s="122"/>
    </row>
    <row r="63" spans="1:10" x14ac:dyDescent="0.3">
      <c r="A63" s="138" t="str">
        <f t="shared" ca="1" si="6"/>
        <v/>
      </c>
      <c r="B63" s="139" t="str">
        <f t="shared" ca="1" si="0"/>
        <v/>
      </c>
      <c r="C63" s="140" t="str">
        <f t="shared" ca="1" si="1"/>
        <v/>
      </c>
      <c r="D63" s="140" t="str">
        <f t="shared" ca="1" si="2"/>
        <v/>
      </c>
      <c r="F63" s="140" t="str">
        <f t="shared" ca="1" si="3"/>
        <v/>
      </c>
      <c r="G63" s="140" t="str">
        <f t="shared" ca="1" si="4"/>
        <v/>
      </c>
      <c r="H63" s="140" t="str">
        <f t="shared" ca="1" si="5"/>
        <v/>
      </c>
      <c r="J63" s="122"/>
    </row>
    <row r="64" spans="1:10" x14ac:dyDescent="0.3">
      <c r="A64" s="138" t="str">
        <f t="shared" ca="1" si="6"/>
        <v/>
      </c>
      <c r="B64" s="139" t="str">
        <f t="shared" ca="1" si="0"/>
        <v/>
      </c>
      <c r="C64" s="140" t="str">
        <f t="shared" ca="1" si="1"/>
        <v/>
      </c>
      <c r="D64" s="140" t="str">
        <f t="shared" ca="1" si="2"/>
        <v/>
      </c>
      <c r="F64" s="140" t="str">
        <f t="shared" ca="1" si="3"/>
        <v/>
      </c>
      <c r="G64" s="140" t="str">
        <f t="shared" ca="1" si="4"/>
        <v/>
      </c>
      <c r="H64" s="140" t="str">
        <f t="shared" ca="1" si="5"/>
        <v/>
      </c>
      <c r="J64" s="122"/>
    </row>
    <row r="65" spans="1:10" x14ac:dyDescent="0.3">
      <c r="A65" s="138" t="str">
        <f t="shared" ca="1" si="6"/>
        <v/>
      </c>
      <c r="B65" s="139" t="str">
        <f t="shared" ca="1" si="0"/>
        <v/>
      </c>
      <c r="C65" s="140" t="str">
        <f t="shared" ca="1" si="1"/>
        <v/>
      </c>
      <c r="D65" s="140" t="str">
        <f t="shared" ca="1" si="2"/>
        <v/>
      </c>
      <c r="F65" s="140" t="str">
        <f t="shared" ca="1" si="3"/>
        <v/>
      </c>
      <c r="G65" s="140" t="str">
        <f t="shared" ca="1" si="4"/>
        <v/>
      </c>
      <c r="H65" s="140" t="str">
        <f t="shared" ca="1" si="5"/>
        <v/>
      </c>
      <c r="J65" s="122"/>
    </row>
    <row r="66" spans="1:10" x14ac:dyDescent="0.3">
      <c r="A66" s="138" t="str">
        <f t="shared" ca="1" si="6"/>
        <v/>
      </c>
      <c r="B66" s="139" t="str">
        <f t="shared" ca="1" si="0"/>
        <v/>
      </c>
      <c r="C66" s="140" t="str">
        <f t="shared" ca="1" si="1"/>
        <v/>
      </c>
      <c r="D66" s="140" t="str">
        <f t="shared" ca="1" si="2"/>
        <v/>
      </c>
      <c r="F66" s="140" t="str">
        <f t="shared" ca="1" si="3"/>
        <v/>
      </c>
      <c r="G66" s="140" t="str">
        <f t="shared" ca="1" si="4"/>
        <v/>
      </c>
      <c r="H66" s="140" t="str">
        <f t="shared" ca="1" si="5"/>
        <v/>
      </c>
      <c r="J66" s="122"/>
    </row>
    <row r="67" spans="1:10" x14ac:dyDescent="0.3">
      <c r="A67" s="138" t="str">
        <f t="shared" ca="1" si="6"/>
        <v/>
      </c>
      <c r="B67" s="139" t="str">
        <f t="shared" ca="1" si="0"/>
        <v/>
      </c>
      <c r="C67" s="140" t="str">
        <f t="shared" ca="1" si="1"/>
        <v/>
      </c>
      <c r="D67" s="140" t="str">
        <f t="shared" ca="1" si="2"/>
        <v/>
      </c>
      <c r="F67" s="140" t="str">
        <f t="shared" ca="1" si="3"/>
        <v/>
      </c>
      <c r="G67" s="140" t="str">
        <f t="shared" ca="1" si="4"/>
        <v/>
      </c>
      <c r="H67" s="140" t="str">
        <f t="shared" ca="1" si="5"/>
        <v/>
      </c>
      <c r="J67" s="122"/>
    </row>
    <row r="68" spans="1:10" x14ac:dyDescent="0.3">
      <c r="A68" s="138" t="str">
        <f t="shared" ca="1" si="6"/>
        <v/>
      </c>
      <c r="B68" s="139" t="str">
        <f t="shared" ca="1" si="0"/>
        <v/>
      </c>
      <c r="C68" s="140" t="str">
        <f t="shared" ca="1" si="1"/>
        <v/>
      </c>
      <c r="D68" s="140" t="str">
        <f t="shared" ca="1" si="2"/>
        <v/>
      </c>
      <c r="F68" s="140" t="str">
        <f t="shared" ca="1" si="3"/>
        <v/>
      </c>
      <c r="G68" s="140" t="str">
        <f t="shared" ca="1" si="4"/>
        <v/>
      </c>
      <c r="H68" s="140" t="str">
        <f t="shared" ca="1" si="5"/>
        <v/>
      </c>
      <c r="J68" s="122"/>
    </row>
    <row r="69" spans="1:10" x14ac:dyDescent="0.3">
      <c r="A69" s="138" t="str">
        <f t="shared" ca="1" si="6"/>
        <v/>
      </c>
      <c r="B69" s="139" t="str">
        <f t="shared" ca="1" si="0"/>
        <v/>
      </c>
      <c r="C69" s="140" t="str">
        <f t="shared" ca="1" si="1"/>
        <v/>
      </c>
      <c r="D69" s="140" t="str">
        <f t="shared" ca="1" si="2"/>
        <v/>
      </c>
      <c r="F69" s="140" t="str">
        <f t="shared" ca="1" si="3"/>
        <v/>
      </c>
      <c r="G69" s="140" t="str">
        <f t="shared" ca="1" si="4"/>
        <v/>
      </c>
      <c r="H69" s="140" t="str">
        <f t="shared" ca="1" si="5"/>
        <v/>
      </c>
      <c r="J69" s="122"/>
    </row>
    <row r="70" spans="1:10" x14ac:dyDescent="0.3">
      <c r="A70" s="138" t="str">
        <f t="shared" ca="1" si="6"/>
        <v/>
      </c>
      <c r="B70" s="139" t="str">
        <f t="shared" ca="1" si="0"/>
        <v/>
      </c>
      <c r="C70" s="140" t="str">
        <f t="shared" ca="1" si="1"/>
        <v/>
      </c>
      <c r="D70" s="140" t="str">
        <f t="shared" ca="1" si="2"/>
        <v/>
      </c>
      <c r="F70" s="140" t="str">
        <f t="shared" ca="1" si="3"/>
        <v/>
      </c>
      <c r="G70" s="140" t="str">
        <f t="shared" ca="1" si="4"/>
        <v/>
      </c>
      <c r="H70" s="140" t="str">
        <f t="shared" ca="1" si="5"/>
        <v/>
      </c>
      <c r="J70" s="122"/>
    </row>
    <row r="71" spans="1:10" x14ac:dyDescent="0.3">
      <c r="A71" s="138" t="str">
        <f t="shared" ca="1" si="6"/>
        <v/>
      </c>
      <c r="B71" s="139" t="str">
        <f t="shared" ca="1" si="0"/>
        <v/>
      </c>
      <c r="C71" s="140" t="str">
        <f t="shared" ca="1" si="1"/>
        <v/>
      </c>
      <c r="D71" s="140" t="str">
        <f t="shared" ca="1" si="2"/>
        <v/>
      </c>
      <c r="F71" s="140" t="str">
        <f t="shared" ca="1" si="3"/>
        <v/>
      </c>
      <c r="G71" s="140" t="str">
        <f t="shared" ca="1" si="4"/>
        <v/>
      </c>
      <c r="H71" s="140" t="str">
        <f t="shared" ca="1" si="5"/>
        <v/>
      </c>
      <c r="J71" s="122"/>
    </row>
    <row r="72" spans="1:10" x14ac:dyDescent="0.3">
      <c r="A72" s="138" t="str">
        <f t="shared" ca="1" si="6"/>
        <v/>
      </c>
      <c r="B72" s="139" t="str">
        <f t="shared" ca="1" si="0"/>
        <v/>
      </c>
      <c r="C72" s="140" t="str">
        <f t="shared" ca="1" si="1"/>
        <v/>
      </c>
      <c r="D72" s="140" t="str">
        <f t="shared" ca="1" si="2"/>
        <v/>
      </c>
      <c r="F72" s="140" t="str">
        <f t="shared" ca="1" si="3"/>
        <v/>
      </c>
      <c r="G72" s="140" t="str">
        <f t="shared" ca="1" si="4"/>
        <v/>
      </c>
      <c r="H72" s="140" t="str">
        <f t="shared" ca="1" si="5"/>
        <v/>
      </c>
      <c r="J72" s="122"/>
    </row>
    <row r="73" spans="1:10" x14ac:dyDescent="0.3">
      <c r="A73" s="138" t="str">
        <f t="shared" ca="1" si="6"/>
        <v/>
      </c>
      <c r="B73" s="139" t="str">
        <f t="shared" ca="1" si="0"/>
        <v/>
      </c>
      <c r="C73" s="140" t="str">
        <f t="shared" ca="1" si="1"/>
        <v/>
      </c>
      <c r="D73" s="140" t="str">
        <f t="shared" ca="1" si="2"/>
        <v/>
      </c>
      <c r="F73" s="140" t="str">
        <f t="shared" ca="1" si="3"/>
        <v/>
      </c>
      <c r="G73" s="140" t="str">
        <f t="shared" ca="1" si="4"/>
        <v/>
      </c>
      <c r="H73" s="140" t="str">
        <f t="shared" ca="1" si="5"/>
        <v/>
      </c>
      <c r="J73" s="122"/>
    </row>
    <row r="74" spans="1:10" x14ac:dyDescent="0.3">
      <c r="A74" s="138" t="str">
        <f t="shared" ca="1" si="6"/>
        <v/>
      </c>
      <c r="B74" s="139" t="str">
        <f t="shared" ca="1" si="0"/>
        <v/>
      </c>
      <c r="C74" s="140" t="str">
        <f t="shared" ca="1" si="1"/>
        <v/>
      </c>
      <c r="D74" s="140" t="str">
        <f t="shared" ca="1" si="2"/>
        <v/>
      </c>
      <c r="F74" s="140" t="str">
        <f t="shared" ca="1" si="3"/>
        <v/>
      </c>
      <c r="G74" s="140" t="str">
        <f t="shared" ca="1" si="4"/>
        <v/>
      </c>
      <c r="H74" s="140" t="str">
        <f t="shared" ca="1" si="5"/>
        <v/>
      </c>
      <c r="J74" s="122"/>
    </row>
    <row r="75" spans="1:10" x14ac:dyDescent="0.3">
      <c r="A75" s="138" t="str">
        <f t="shared" ca="1" si="6"/>
        <v/>
      </c>
      <c r="B75" s="139" t="str">
        <f t="shared" ca="1" si="0"/>
        <v/>
      </c>
      <c r="C75" s="140" t="str">
        <f t="shared" ca="1" si="1"/>
        <v/>
      </c>
      <c r="D75" s="140" t="str">
        <f t="shared" ca="1" si="2"/>
        <v/>
      </c>
      <c r="F75" s="140" t="str">
        <f t="shared" ca="1" si="3"/>
        <v/>
      </c>
      <c r="G75" s="140" t="str">
        <f t="shared" ca="1" si="4"/>
        <v/>
      </c>
      <c r="H75" s="140" t="str">
        <f t="shared" ca="1" si="5"/>
        <v/>
      </c>
      <c r="J75" s="122"/>
    </row>
    <row r="76" spans="1:10" x14ac:dyDescent="0.3">
      <c r="A76" s="138" t="str">
        <f t="shared" ca="1" si="6"/>
        <v/>
      </c>
      <c r="B76" s="139" t="str">
        <f t="shared" ca="1" si="0"/>
        <v/>
      </c>
      <c r="C76" s="140" t="str">
        <f t="shared" ca="1" si="1"/>
        <v/>
      </c>
      <c r="D76" s="140" t="str">
        <f t="shared" ca="1" si="2"/>
        <v/>
      </c>
      <c r="F76" s="140" t="str">
        <f t="shared" ca="1" si="3"/>
        <v/>
      </c>
      <c r="G76" s="140" t="str">
        <f t="shared" ca="1" si="4"/>
        <v/>
      </c>
      <c r="H76" s="140" t="str">
        <f t="shared" ca="1" si="5"/>
        <v/>
      </c>
      <c r="J76" s="122"/>
    </row>
    <row r="77" spans="1:10" x14ac:dyDescent="0.3">
      <c r="A77" s="138" t="str">
        <f t="shared" ca="1" si="6"/>
        <v/>
      </c>
      <c r="B77" s="139" t="str">
        <f t="shared" ca="1" si="0"/>
        <v/>
      </c>
      <c r="C77" s="140" t="str">
        <f t="shared" ca="1" si="1"/>
        <v/>
      </c>
      <c r="D77" s="140" t="str">
        <f t="shared" ca="1" si="2"/>
        <v/>
      </c>
      <c r="F77" s="140" t="str">
        <f t="shared" ca="1" si="3"/>
        <v/>
      </c>
      <c r="G77" s="140" t="str">
        <f t="shared" ca="1" si="4"/>
        <v/>
      </c>
      <c r="H77" s="140" t="str">
        <f t="shared" ca="1" si="5"/>
        <v/>
      </c>
      <c r="J77" s="122"/>
    </row>
    <row r="78" spans="1:10" x14ac:dyDescent="0.3">
      <c r="A78" s="138" t="str">
        <f t="shared" ca="1" si="6"/>
        <v/>
      </c>
      <c r="B78" s="139" t="str">
        <f t="shared" ca="1" si="0"/>
        <v/>
      </c>
      <c r="C78" s="140" t="str">
        <f t="shared" ca="1" si="1"/>
        <v/>
      </c>
      <c r="D78" s="140" t="str">
        <f t="shared" ca="1" si="2"/>
        <v/>
      </c>
      <c r="F78" s="140" t="str">
        <f t="shared" ca="1" si="3"/>
        <v/>
      </c>
      <c r="G78" s="140" t="str">
        <f t="shared" ca="1" si="4"/>
        <v/>
      </c>
      <c r="H78" s="140" t="str">
        <f t="shared" ca="1" si="5"/>
        <v/>
      </c>
      <c r="J78" s="122"/>
    </row>
    <row r="79" spans="1:10" x14ac:dyDescent="0.3">
      <c r="A79" s="138" t="str">
        <f t="shared" ca="1" si="6"/>
        <v/>
      </c>
      <c r="B79" s="139" t="str">
        <f t="shared" ca="1" si="0"/>
        <v/>
      </c>
      <c r="C79" s="140" t="str">
        <f t="shared" ca="1" si="1"/>
        <v/>
      </c>
      <c r="D79" s="140" t="str">
        <f t="shared" ca="1" si="2"/>
        <v/>
      </c>
      <c r="F79" s="140" t="str">
        <f t="shared" ca="1" si="3"/>
        <v/>
      </c>
      <c r="G79" s="140" t="str">
        <f t="shared" ca="1" si="4"/>
        <v/>
      </c>
      <c r="H79" s="140" t="str">
        <f t="shared" ca="1" si="5"/>
        <v/>
      </c>
      <c r="J79" s="122"/>
    </row>
    <row r="80" spans="1:10" x14ac:dyDescent="0.3">
      <c r="A80" s="138" t="str">
        <f t="shared" ca="1" si="6"/>
        <v/>
      </c>
      <c r="B80" s="139" t="str">
        <f t="shared" ca="1" si="0"/>
        <v/>
      </c>
      <c r="C80" s="140" t="str">
        <f t="shared" ca="1" si="1"/>
        <v/>
      </c>
      <c r="D80" s="140" t="str">
        <f t="shared" ca="1" si="2"/>
        <v/>
      </c>
      <c r="F80" s="140" t="str">
        <f t="shared" ca="1" si="3"/>
        <v/>
      </c>
      <c r="G80" s="140" t="str">
        <f t="shared" ca="1" si="4"/>
        <v/>
      </c>
      <c r="H80" s="140" t="str">
        <f t="shared" ca="1" si="5"/>
        <v/>
      </c>
      <c r="J80" s="122"/>
    </row>
    <row r="81" spans="1:10" x14ac:dyDescent="0.3">
      <c r="A81" s="138" t="str">
        <f t="shared" ca="1" si="6"/>
        <v/>
      </c>
      <c r="B81" s="139" t="str">
        <f t="shared" ca="1" si="0"/>
        <v/>
      </c>
      <c r="C81" s="140" t="str">
        <f t="shared" ca="1" si="1"/>
        <v/>
      </c>
      <c r="D81" s="140" t="str">
        <f t="shared" ca="1" si="2"/>
        <v/>
      </c>
      <c r="F81" s="140" t="str">
        <f t="shared" ca="1" si="3"/>
        <v/>
      </c>
      <c r="G81" s="140" t="str">
        <f t="shared" ca="1" si="4"/>
        <v/>
      </c>
      <c r="H81" s="140" t="str">
        <f t="shared" ca="1" si="5"/>
        <v/>
      </c>
      <c r="J81" s="122"/>
    </row>
    <row r="82" spans="1:10" x14ac:dyDescent="0.3">
      <c r="A82" s="138" t="str">
        <f t="shared" ca="1" si="6"/>
        <v/>
      </c>
      <c r="B82" s="139" t="str">
        <f t="shared" ca="1" si="0"/>
        <v/>
      </c>
      <c r="C82" s="140" t="str">
        <f t="shared" ca="1" si="1"/>
        <v/>
      </c>
      <c r="D82" s="140" t="str">
        <f t="shared" ca="1" si="2"/>
        <v/>
      </c>
      <c r="F82" s="140" t="str">
        <f t="shared" ca="1" si="3"/>
        <v/>
      </c>
      <c r="G82" s="140" t="str">
        <f t="shared" ca="1" si="4"/>
        <v/>
      </c>
      <c r="H82" s="140" t="str">
        <f t="shared" ca="1" si="5"/>
        <v/>
      </c>
      <c r="J82" s="122"/>
    </row>
    <row r="83" spans="1:10" x14ac:dyDescent="0.3">
      <c r="A83" s="138" t="str">
        <f t="shared" ca="1" si="6"/>
        <v/>
      </c>
      <c r="B83" s="139" t="str">
        <f t="shared" ca="1" si="0"/>
        <v/>
      </c>
      <c r="C83" s="140" t="str">
        <f t="shared" ca="1" si="1"/>
        <v/>
      </c>
      <c r="D83" s="140" t="str">
        <f t="shared" ca="1" si="2"/>
        <v/>
      </c>
      <c r="F83" s="140" t="str">
        <f t="shared" ca="1" si="3"/>
        <v/>
      </c>
      <c r="G83" s="140" t="str">
        <f t="shared" ca="1" si="4"/>
        <v/>
      </c>
      <c r="H83" s="140" t="str">
        <f t="shared" ca="1" si="5"/>
        <v/>
      </c>
      <c r="J83" s="122"/>
    </row>
    <row r="84" spans="1:10" x14ac:dyDescent="0.3">
      <c r="A84" s="138" t="str">
        <f t="shared" ca="1" si="6"/>
        <v/>
      </c>
      <c r="B84" s="139" t="str">
        <f t="shared" ref="B84:B147" ca="1" si="7">IF(A84="","",IF($K$13=26,(A84-1)*14+$D$9,IF($K$13=52,(A84-1)*7+$D$9,DATE(YEAR($D$9),MONTH($D$9)+(A84-1)*$L$13,IF($K$13=24,IF((MOD(A84-1,2))=1,DAY($D$9)+14,DAY($D$9)),DAY($D$9))))))</f>
        <v/>
      </c>
      <c r="C84" s="140" t="str">
        <f t="shared" ref="C84:C147" ca="1" si="8">IF(A84="","",IF(A84=$D$12,H83+D84,IF(IF($E$15,$D$15,$D$14)&gt;H83+D84,H83+D84,IF($E$15,$D$15,$D$14))))</f>
        <v/>
      </c>
      <c r="D84" s="140" t="str">
        <f t="shared" ref="D84:D147" ca="1" si="9">IF(B84="","",IF(roundOpt,ROUND((B84-B83)*$H$5*G83,2),(B84-B83)*$H$5*G83))</f>
        <v/>
      </c>
      <c r="F84" s="140" t="str">
        <f t="shared" ref="F84:F147" ca="1" si="10">IF(B84="","",IF(C84&gt;F83+D84,0,F83+D84-C84))</f>
        <v/>
      </c>
      <c r="G84" s="140" t="str">
        <f t="shared" ref="G84:G147" ca="1" si="11">IF(B84="","",IF(C84&gt;D84+F83,G83+F83+D84-C84,G83))</f>
        <v/>
      </c>
      <c r="H84" s="140" t="str">
        <f t="shared" ref="H84:H147" ca="1" si="12">IF(B84="","",G84+F84)</f>
        <v/>
      </c>
      <c r="J84" s="122"/>
    </row>
    <row r="85" spans="1:10" x14ac:dyDescent="0.3">
      <c r="A85" s="138" t="str">
        <f t="shared" ca="1" si="6"/>
        <v/>
      </c>
      <c r="B85" s="139" t="str">
        <f t="shared" ca="1" si="7"/>
        <v/>
      </c>
      <c r="C85" s="140" t="str">
        <f t="shared" ca="1" si="8"/>
        <v/>
      </c>
      <c r="D85" s="140" t="str">
        <f t="shared" ca="1" si="9"/>
        <v/>
      </c>
      <c r="F85" s="140" t="str">
        <f t="shared" ca="1" si="10"/>
        <v/>
      </c>
      <c r="G85" s="140" t="str">
        <f t="shared" ca="1" si="11"/>
        <v/>
      </c>
      <c r="H85" s="140" t="str">
        <f t="shared" ca="1" si="12"/>
        <v/>
      </c>
      <c r="J85" s="122"/>
    </row>
    <row r="86" spans="1:10" x14ac:dyDescent="0.3">
      <c r="A86" s="138" t="str">
        <f t="shared" ref="A86:A149" ca="1" si="13">IF(OR(H85&lt;=0,H85=""),"",OFFSET(A86,-1,0,1,1)+1)</f>
        <v/>
      </c>
      <c r="B86" s="139" t="str">
        <f t="shared" ca="1" si="7"/>
        <v/>
      </c>
      <c r="C86" s="140" t="str">
        <f t="shared" ca="1" si="8"/>
        <v/>
      </c>
      <c r="D86" s="140" t="str">
        <f t="shared" ca="1" si="9"/>
        <v/>
      </c>
      <c r="F86" s="140" t="str">
        <f t="shared" ca="1" si="10"/>
        <v/>
      </c>
      <c r="G86" s="140" t="str">
        <f t="shared" ca="1" si="11"/>
        <v/>
      </c>
      <c r="H86" s="140" t="str">
        <f t="shared" ca="1" si="12"/>
        <v/>
      </c>
      <c r="J86" s="122"/>
    </row>
    <row r="87" spans="1:10" x14ac:dyDescent="0.3">
      <c r="A87" s="138" t="str">
        <f t="shared" ca="1" si="13"/>
        <v/>
      </c>
      <c r="B87" s="139" t="str">
        <f t="shared" ca="1" si="7"/>
        <v/>
      </c>
      <c r="C87" s="140" t="str">
        <f t="shared" ca="1" si="8"/>
        <v/>
      </c>
      <c r="D87" s="140" t="str">
        <f t="shared" ca="1" si="9"/>
        <v/>
      </c>
      <c r="F87" s="140" t="str">
        <f t="shared" ca="1" si="10"/>
        <v/>
      </c>
      <c r="G87" s="140" t="str">
        <f t="shared" ca="1" si="11"/>
        <v/>
      </c>
      <c r="H87" s="140" t="str">
        <f t="shared" ca="1" si="12"/>
        <v/>
      </c>
      <c r="J87" s="122"/>
    </row>
    <row r="88" spans="1:10" x14ac:dyDescent="0.3">
      <c r="A88" s="138" t="str">
        <f t="shared" ca="1" si="13"/>
        <v/>
      </c>
      <c r="B88" s="139" t="str">
        <f t="shared" ca="1" si="7"/>
        <v/>
      </c>
      <c r="C88" s="140" t="str">
        <f t="shared" ca="1" si="8"/>
        <v/>
      </c>
      <c r="D88" s="140" t="str">
        <f t="shared" ca="1" si="9"/>
        <v/>
      </c>
      <c r="F88" s="140" t="str">
        <f t="shared" ca="1" si="10"/>
        <v/>
      </c>
      <c r="G88" s="140" t="str">
        <f t="shared" ca="1" si="11"/>
        <v/>
      </c>
      <c r="H88" s="140" t="str">
        <f t="shared" ca="1" si="12"/>
        <v/>
      </c>
      <c r="J88" s="122"/>
    </row>
    <row r="89" spans="1:10" x14ac:dyDescent="0.3">
      <c r="A89" s="138" t="str">
        <f t="shared" ca="1" si="13"/>
        <v/>
      </c>
      <c r="B89" s="139" t="str">
        <f t="shared" ca="1" si="7"/>
        <v/>
      </c>
      <c r="C89" s="140" t="str">
        <f t="shared" ca="1" si="8"/>
        <v/>
      </c>
      <c r="D89" s="140" t="str">
        <f t="shared" ca="1" si="9"/>
        <v/>
      </c>
      <c r="F89" s="140" t="str">
        <f t="shared" ca="1" si="10"/>
        <v/>
      </c>
      <c r="G89" s="140" t="str">
        <f t="shared" ca="1" si="11"/>
        <v/>
      </c>
      <c r="H89" s="140" t="str">
        <f t="shared" ca="1" si="12"/>
        <v/>
      </c>
      <c r="J89" s="122"/>
    </row>
    <row r="90" spans="1:10" x14ac:dyDescent="0.3">
      <c r="A90" s="138" t="str">
        <f t="shared" ca="1" si="13"/>
        <v/>
      </c>
      <c r="B90" s="139" t="str">
        <f t="shared" ca="1" si="7"/>
        <v/>
      </c>
      <c r="C90" s="140" t="str">
        <f t="shared" ca="1" si="8"/>
        <v/>
      </c>
      <c r="D90" s="140" t="str">
        <f t="shared" ca="1" si="9"/>
        <v/>
      </c>
      <c r="F90" s="140" t="str">
        <f t="shared" ca="1" si="10"/>
        <v/>
      </c>
      <c r="G90" s="140" t="str">
        <f t="shared" ca="1" si="11"/>
        <v/>
      </c>
      <c r="H90" s="140" t="str">
        <f t="shared" ca="1" si="12"/>
        <v/>
      </c>
      <c r="J90" s="122"/>
    </row>
    <row r="91" spans="1:10" x14ac:dyDescent="0.3">
      <c r="A91" s="138" t="str">
        <f t="shared" ca="1" si="13"/>
        <v/>
      </c>
      <c r="B91" s="139" t="str">
        <f t="shared" ca="1" si="7"/>
        <v/>
      </c>
      <c r="C91" s="140" t="str">
        <f t="shared" ca="1" si="8"/>
        <v/>
      </c>
      <c r="D91" s="140" t="str">
        <f t="shared" ca="1" si="9"/>
        <v/>
      </c>
      <c r="F91" s="140" t="str">
        <f t="shared" ca="1" si="10"/>
        <v/>
      </c>
      <c r="G91" s="140" t="str">
        <f t="shared" ca="1" si="11"/>
        <v/>
      </c>
      <c r="H91" s="140" t="str">
        <f t="shared" ca="1" si="12"/>
        <v/>
      </c>
      <c r="J91" s="122"/>
    </row>
    <row r="92" spans="1:10" x14ac:dyDescent="0.3">
      <c r="A92" s="138" t="str">
        <f t="shared" ca="1" si="13"/>
        <v/>
      </c>
      <c r="B92" s="139" t="str">
        <f t="shared" ca="1" si="7"/>
        <v/>
      </c>
      <c r="C92" s="140" t="str">
        <f t="shared" ca="1" si="8"/>
        <v/>
      </c>
      <c r="D92" s="140" t="str">
        <f t="shared" ca="1" si="9"/>
        <v/>
      </c>
      <c r="F92" s="140" t="str">
        <f t="shared" ca="1" si="10"/>
        <v/>
      </c>
      <c r="G92" s="140" t="str">
        <f t="shared" ca="1" si="11"/>
        <v/>
      </c>
      <c r="H92" s="140" t="str">
        <f t="shared" ca="1" si="12"/>
        <v/>
      </c>
      <c r="J92" s="122"/>
    </row>
    <row r="93" spans="1:10" x14ac:dyDescent="0.3">
      <c r="A93" s="138" t="str">
        <f t="shared" ca="1" si="13"/>
        <v/>
      </c>
      <c r="B93" s="139" t="str">
        <f t="shared" ca="1" si="7"/>
        <v/>
      </c>
      <c r="C93" s="140" t="str">
        <f t="shared" ca="1" si="8"/>
        <v/>
      </c>
      <c r="D93" s="140" t="str">
        <f t="shared" ca="1" si="9"/>
        <v/>
      </c>
      <c r="F93" s="140" t="str">
        <f t="shared" ca="1" si="10"/>
        <v/>
      </c>
      <c r="G93" s="140" t="str">
        <f t="shared" ca="1" si="11"/>
        <v/>
      </c>
      <c r="H93" s="140" t="str">
        <f t="shared" ca="1" si="12"/>
        <v/>
      </c>
      <c r="J93" s="122"/>
    </row>
    <row r="94" spans="1:10" x14ac:dyDescent="0.3">
      <c r="A94" s="138" t="str">
        <f t="shared" ca="1" si="13"/>
        <v/>
      </c>
      <c r="B94" s="139" t="str">
        <f t="shared" ca="1" si="7"/>
        <v/>
      </c>
      <c r="C94" s="140" t="str">
        <f t="shared" ca="1" si="8"/>
        <v/>
      </c>
      <c r="D94" s="140" t="str">
        <f t="shared" ca="1" si="9"/>
        <v/>
      </c>
      <c r="F94" s="140" t="str">
        <f t="shared" ca="1" si="10"/>
        <v/>
      </c>
      <c r="G94" s="140" t="str">
        <f t="shared" ca="1" si="11"/>
        <v/>
      </c>
      <c r="H94" s="140" t="str">
        <f t="shared" ca="1" si="12"/>
        <v/>
      </c>
      <c r="J94" s="122"/>
    </row>
    <row r="95" spans="1:10" x14ac:dyDescent="0.3">
      <c r="A95" s="138" t="str">
        <f t="shared" ca="1" si="13"/>
        <v/>
      </c>
      <c r="B95" s="139" t="str">
        <f t="shared" ca="1" si="7"/>
        <v/>
      </c>
      <c r="C95" s="140" t="str">
        <f t="shared" ca="1" si="8"/>
        <v/>
      </c>
      <c r="D95" s="140" t="str">
        <f t="shared" ca="1" si="9"/>
        <v/>
      </c>
      <c r="F95" s="140" t="str">
        <f t="shared" ca="1" si="10"/>
        <v/>
      </c>
      <c r="G95" s="140" t="str">
        <f t="shared" ca="1" si="11"/>
        <v/>
      </c>
      <c r="H95" s="140" t="str">
        <f t="shared" ca="1" si="12"/>
        <v/>
      </c>
      <c r="J95" s="122"/>
    </row>
    <row r="96" spans="1:10" x14ac:dyDescent="0.3">
      <c r="A96" s="138" t="str">
        <f t="shared" ca="1" si="13"/>
        <v/>
      </c>
      <c r="B96" s="139" t="str">
        <f t="shared" ca="1" si="7"/>
        <v/>
      </c>
      <c r="C96" s="140" t="str">
        <f t="shared" ca="1" si="8"/>
        <v/>
      </c>
      <c r="D96" s="140" t="str">
        <f t="shared" ca="1" si="9"/>
        <v/>
      </c>
      <c r="F96" s="140" t="str">
        <f t="shared" ca="1" si="10"/>
        <v/>
      </c>
      <c r="G96" s="140" t="str">
        <f t="shared" ca="1" si="11"/>
        <v/>
      </c>
      <c r="H96" s="140" t="str">
        <f t="shared" ca="1" si="12"/>
        <v/>
      </c>
      <c r="J96" s="122"/>
    </row>
    <row r="97" spans="1:10" x14ac:dyDescent="0.3">
      <c r="A97" s="138" t="str">
        <f t="shared" ca="1" si="13"/>
        <v/>
      </c>
      <c r="B97" s="139" t="str">
        <f t="shared" ca="1" si="7"/>
        <v/>
      </c>
      <c r="C97" s="140" t="str">
        <f t="shared" ca="1" si="8"/>
        <v/>
      </c>
      <c r="D97" s="140" t="str">
        <f t="shared" ca="1" si="9"/>
        <v/>
      </c>
      <c r="F97" s="140" t="str">
        <f t="shared" ca="1" si="10"/>
        <v/>
      </c>
      <c r="G97" s="140" t="str">
        <f t="shared" ca="1" si="11"/>
        <v/>
      </c>
      <c r="H97" s="140" t="str">
        <f t="shared" ca="1" si="12"/>
        <v/>
      </c>
      <c r="J97" s="122"/>
    </row>
    <row r="98" spans="1:10" x14ac:dyDescent="0.3">
      <c r="A98" s="138" t="str">
        <f t="shared" ca="1" si="13"/>
        <v/>
      </c>
      <c r="B98" s="139" t="str">
        <f t="shared" ca="1" si="7"/>
        <v/>
      </c>
      <c r="C98" s="140" t="str">
        <f t="shared" ca="1" si="8"/>
        <v/>
      </c>
      <c r="D98" s="140" t="str">
        <f t="shared" ca="1" si="9"/>
        <v/>
      </c>
      <c r="F98" s="140" t="str">
        <f t="shared" ca="1" si="10"/>
        <v/>
      </c>
      <c r="G98" s="140" t="str">
        <f t="shared" ca="1" si="11"/>
        <v/>
      </c>
      <c r="H98" s="140" t="str">
        <f t="shared" ca="1" si="12"/>
        <v/>
      </c>
      <c r="J98" s="122"/>
    </row>
    <row r="99" spans="1:10" x14ac:dyDescent="0.3">
      <c r="A99" s="138" t="str">
        <f t="shared" ca="1" si="13"/>
        <v/>
      </c>
      <c r="B99" s="139" t="str">
        <f t="shared" ca="1" si="7"/>
        <v/>
      </c>
      <c r="C99" s="140" t="str">
        <f t="shared" ca="1" si="8"/>
        <v/>
      </c>
      <c r="D99" s="140" t="str">
        <f t="shared" ca="1" si="9"/>
        <v/>
      </c>
      <c r="F99" s="140" t="str">
        <f t="shared" ca="1" si="10"/>
        <v/>
      </c>
      <c r="G99" s="140" t="str">
        <f t="shared" ca="1" si="11"/>
        <v/>
      </c>
      <c r="H99" s="140" t="str">
        <f t="shared" ca="1" si="12"/>
        <v/>
      </c>
      <c r="J99" s="122"/>
    </row>
    <row r="100" spans="1:10" x14ac:dyDescent="0.3">
      <c r="A100" s="138" t="str">
        <f t="shared" ca="1" si="13"/>
        <v/>
      </c>
      <c r="B100" s="139" t="str">
        <f t="shared" ca="1" si="7"/>
        <v/>
      </c>
      <c r="C100" s="140" t="str">
        <f t="shared" ca="1" si="8"/>
        <v/>
      </c>
      <c r="D100" s="140" t="str">
        <f t="shared" ca="1" si="9"/>
        <v/>
      </c>
      <c r="F100" s="140" t="str">
        <f t="shared" ca="1" si="10"/>
        <v/>
      </c>
      <c r="G100" s="140" t="str">
        <f t="shared" ca="1" si="11"/>
        <v/>
      </c>
      <c r="H100" s="140" t="str">
        <f t="shared" ca="1" si="12"/>
        <v/>
      </c>
      <c r="J100" s="122"/>
    </row>
    <row r="101" spans="1:10" x14ac:dyDescent="0.3">
      <c r="A101" s="138" t="str">
        <f t="shared" ca="1" si="13"/>
        <v/>
      </c>
      <c r="B101" s="139" t="str">
        <f t="shared" ca="1" si="7"/>
        <v/>
      </c>
      <c r="C101" s="140" t="str">
        <f t="shared" ca="1" si="8"/>
        <v/>
      </c>
      <c r="D101" s="140" t="str">
        <f t="shared" ca="1" si="9"/>
        <v/>
      </c>
      <c r="F101" s="140" t="str">
        <f t="shared" ca="1" si="10"/>
        <v/>
      </c>
      <c r="G101" s="140" t="str">
        <f t="shared" ca="1" si="11"/>
        <v/>
      </c>
      <c r="H101" s="140" t="str">
        <f t="shared" ca="1" si="12"/>
        <v/>
      </c>
      <c r="J101" s="122"/>
    </row>
    <row r="102" spans="1:10" x14ac:dyDescent="0.3">
      <c r="A102" s="138" t="str">
        <f t="shared" ca="1" si="13"/>
        <v/>
      </c>
      <c r="B102" s="139" t="str">
        <f t="shared" ca="1" si="7"/>
        <v/>
      </c>
      <c r="C102" s="140" t="str">
        <f t="shared" ca="1" si="8"/>
        <v/>
      </c>
      <c r="D102" s="140" t="str">
        <f t="shared" ca="1" si="9"/>
        <v/>
      </c>
      <c r="F102" s="140" t="str">
        <f t="shared" ca="1" si="10"/>
        <v/>
      </c>
      <c r="G102" s="140" t="str">
        <f t="shared" ca="1" si="11"/>
        <v/>
      </c>
      <c r="H102" s="140" t="str">
        <f t="shared" ca="1" si="12"/>
        <v/>
      </c>
      <c r="J102" s="122"/>
    </row>
    <row r="103" spans="1:10" x14ac:dyDescent="0.3">
      <c r="A103" s="138" t="str">
        <f t="shared" ca="1" si="13"/>
        <v/>
      </c>
      <c r="B103" s="139" t="str">
        <f t="shared" ca="1" si="7"/>
        <v/>
      </c>
      <c r="C103" s="140" t="str">
        <f t="shared" ca="1" si="8"/>
        <v/>
      </c>
      <c r="D103" s="140" t="str">
        <f t="shared" ca="1" si="9"/>
        <v/>
      </c>
      <c r="F103" s="140" t="str">
        <f t="shared" ca="1" si="10"/>
        <v/>
      </c>
      <c r="G103" s="140" t="str">
        <f t="shared" ca="1" si="11"/>
        <v/>
      </c>
      <c r="H103" s="140" t="str">
        <f t="shared" ca="1" si="12"/>
        <v/>
      </c>
      <c r="J103" s="122"/>
    </row>
    <row r="104" spans="1:10" x14ac:dyDescent="0.3">
      <c r="A104" s="138" t="str">
        <f t="shared" ca="1" si="13"/>
        <v/>
      </c>
      <c r="B104" s="139" t="str">
        <f t="shared" ca="1" si="7"/>
        <v/>
      </c>
      <c r="C104" s="140" t="str">
        <f t="shared" ca="1" si="8"/>
        <v/>
      </c>
      <c r="D104" s="140" t="str">
        <f t="shared" ca="1" si="9"/>
        <v/>
      </c>
      <c r="F104" s="140" t="str">
        <f t="shared" ca="1" si="10"/>
        <v/>
      </c>
      <c r="G104" s="140" t="str">
        <f t="shared" ca="1" si="11"/>
        <v/>
      </c>
      <c r="H104" s="140" t="str">
        <f t="shared" ca="1" si="12"/>
        <v/>
      </c>
      <c r="J104" s="122"/>
    </row>
    <row r="105" spans="1:10" x14ac:dyDescent="0.3">
      <c r="A105" s="138" t="str">
        <f t="shared" ca="1" si="13"/>
        <v/>
      </c>
      <c r="B105" s="139" t="str">
        <f t="shared" ca="1" si="7"/>
        <v/>
      </c>
      <c r="C105" s="140" t="str">
        <f t="shared" ca="1" si="8"/>
        <v/>
      </c>
      <c r="D105" s="140" t="str">
        <f t="shared" ca="1" si="9"/>
        <v/>
      </c>
      <c r="F105" s="140" t="str">
        <f t="shared" ca="1" si="10"/>
        <v/>
      </c>
      <c r="G105" s="140" t="str">
        <f t="shared" ca="1" si="11"/>
        <v/>
      </c>
      <c r="H105" s="140" t="str">
        <f t="shared" ca="1" si="12"/>
        <v/>
      </c>
      <c r="J105" s="122"/>
    </row>
    <row r="106" spans="1:10" x14ac:dyDescent="0.3">
      <c r="A106" s="138" t="str">
        <f t="shared" ca="1" si="13"/>
        <v/>
      </c>
      <c r="B106" s="139" t="str">
        <f t="shared" ca="1" si="7"/>
        <v/>
      </c>
      <c r="C106" s="140" t="str">
        <f t="shared" ca="1" si="8"/>
        <v/>
      </c>
      <c r="D106" s="140" t="str">
        <f t="shared" ca="1" si="9"/>
        <v/>
      </c>
      <c r="F106" s="140" t="str">
        <f t="shared" ca="1" si="10"/>
        <v/>
      </c>
      <c r="G106" s="140" t="str">
        <f t="shared" ca="1" si="11"/>
        <v/>
      </c>
      <c r="H106" s="140" t="str">
        <f t="shared" ca="1" si="12"/>
        <v/>
      </c>
      <c r="J106" s="122"/>
    </row>
    <row r="107" spans="1:10" x14ac:dyDescent="0.3">
      <c r="A107" s="138" t="str">
        <f t="shared" ca="1" si="13"/>
        <v/>
      </c>
      <c r="B107" s="139" t="str">
        <f t="shared" ca="1" si="7"/>
        <v/>
      </c>
      <c r="C107" s="140" t="str">
        <f t="shared" ca="1" si="8"/>
        <v/>
      </c>
      <c r="D107" s="140" t="str">
        <f t="shared" ca="1" si="9"/>
        <v/>
      </c>
      <c r="F107" s="140" t="str">
        <f t="shared" ca="1" si="10"/>
        <v/>
      </c>
      <c r="G107" s="140" t="str">
        <f t="shared" ca="1" si="11"/>
        <v/>
      </c>
      <c r="H107" s="140" t="str">
        <f t="shared" ca="1" si="12"/>
        <v/>
      </c>
      <c r="J107" s="122"/>
    </row>
    <row r="108" spans="1:10" x14ac:dyDescent="0.3">
      <c r="A108" s="138" t="str">
        <f t="shared" ca="1" si="13"/>
        <v/>
      </c>
      <c r="B108" s="139" t="str">
        <f t="shared" ca="1" si="7"/>
        <v/>
      </c>
      <c r="C108" s="140" t="str">
        <f t="shared" ca="1" si="8"/>
        <v/>
      </c>
      <c r="D108" s="140" t="str">
        <f t="shared" ca="1" si="9"/>
        <v/>
      </c>
      <c r="F108" s="140" t="str">
        <f t="shared" ca="1" si="10"/>
        <v/>
      </c>
      <c r="G108" s="140" t="str">
        <f t="shared" ca="1" si="11"/>
        <v/>
      </c>
      <c r="H108" s="140" t="str">
        <f t="shared" ca="1" si="12"/>
        <v/>
      </c>
      <c r="J108" s="122"/>
    </row>
    <row r="109" spans="1:10" x14ac:dyDescent="0.3">
      <c r="A109" s="138" t="str">
        <f t="shared" ca="1" si="13"/>
        <v/>
      </c>
      <c r="B109" s="139" t="str">
        <f t="shared" ca="1" si="7"/>
        <v/>
      </c>
      <c r="C109" s="140" t="str">
        <f t="shared" ca="1" si="8"/>
        <v/>
      </c>
      <c r="D109" s="140" t="str">
        <f t="shared" ca="1" si="9"/>
        <v/>
      </c>
      <c r="F109" s="140" t="str">
        <f t="shared" ca="1" si="10"/>
        <v/>
      </c>
      <c r="G109" s="140" t="str">
        <f t="shared" ca="1" si="11"/>
        <v/>
      </c>
      <c r="H109" s="140" t="str">
        <f t="shared" ca="1" si="12"/>
        <v/>
      </c>
      <c r="J109" s="122"/>
    </row>
    <row r="110" spans="1:10" x14ac:dyDescent="0.3">
      <c r="A110" s="138" t="str">
        <f t="shared" ca="1" si="13"/>
        <v/>
      </c>
      <c r="B110" s="139" t="str">
        <f t="shared" ca="1" si="7"/>
        <v/>
      </c>
      <c r="C110" s="140" t="str">
        <f t="shared" ca="1" si="8"/>
        <v/>
      </c>
      <c r="D110" s="140" t="str">
        <f t="shared" ca="1" si="9"/>
        <v/>
      </c>
      <c r="F110" s="140" t="str">
        <f t="shared" ca="1" si="10"/>
        <v/>
      </c>
      <c r="G110" s="140" t="str">
        <f t="shared" ca="1" si="11"/>
        <v/>
      </c>
      <c r="H110" s="140" t="str">
        <f t="shared" ca="1" si="12"/>
        <v/>
      </c>
      <c r="J110" s="122"/>
    </row>
    <row r="111" spans="1:10" x14ac:dyDescent="0.3">
      <c r="A111" s="138" t="str">
        <f t="shared" ca="1" si="13"/>
        <v/>
      </c>
      <c r="B111" s="139" t="str">
        <f t="shared" ca="1" si="7"/>
        <v/>
      </c>
      <c r="C111" s="140" t="str">
        <f t="shared" ca="1" si="8"/>
        <v/>
      </c>
      <c r="D111" s="140" t="str">
        <f t="shared" ca="1" si="9"/>
        <v/>
      </c>
      <c r="F111" s="140" t="str">
        <f t="shared" ca="1" si="10"/>
        <v/>
      </c>
      <c r="G111" s="140" t="str">
        <f t="shared" ca="1" si="11"/>
        <v/>
      </c>
      <c r="H111" s="140" t="str">
        <f t="shared" ca="1" si="12"/>
        <v/>
      </c>
      <c r="J111" s="122"/>
    </row>
    <row r="112" spans="1:10" x14ac:dyDescent="0.3">
      <c r="A112" s="138" t="str">
        <f t="shared" ca="1" si="13"/>
        <v/>
      </c>
      <c r="B112" s="139" t="str">
        <f t="shared" ca="1" si="7"/>
        <v/>
      </c>
      <c r="C112" s="140" t="str">
        <f t="shared" ca="1" si="8"/>
        <v/>
      </c>
      <c r="D112" s="140" t="str">
        <f t="shared" ca="1" si="9"/>
        <v/>
      </c>
      <c r="F112" s="140" t="str">
        <f t="shared" ca="1" si="10"/>
        <v/>
      </c>
      <c r="G112" s="140" t="str">
        <f t="shared" ca="1" si="11"/>
        <v/>
      </c>
      <c r="H112" s="140" t="str">
        <f t="shared" ca="1" si="12"/>
        <v/>
      </c>
      <c r="J112" s="122"/>
    </row>
    <row r="113" spans="1:10" x14ac:dyDescent="0.3">
      <c r="A113" s="138" t="str">
        <f t="shared" ca="1" si="13"/>
        <v/>
      </c>
      <c r="B113" s="139" t="str">
        <f t="shared" ca="1" si="7"/>
        <v/>
      </c>
      <c r="C113" s="140" t="str">
        <f t="shared" ca="1" si="8"/>
        <v/>
      </c>
      <c r="D113" s="140" t="str">
        <f t="shared" ca="1" si="9"/>
        <v/>
      </c>
      <c r="F113" s="140" t="str">
        <f t="shared" ca="1" si="10"/>
        <v/>
      </c>
      <c r="G113" s="140" t="str">
        <f t="shared" ca="1" si="11"/>
        <v/>
      </c>
      <c r="H113" s="140" t="str">
        <f t="shared" ca="1" si="12"/>
        <v/>
      </c>
      <c r="J113" s="122"/>
    </row>
    <row r="114" spans="1:10" x14ac:dyDescent="0.3">
      <c r="A114" s="138" t="str">
        <f t="shared" ca="1" si="13"/>
        <v/>
      </c>
      <c r="B114" s="139" t="str">
        <f t="shared" ca="1" si="7"/>
        <v/>
      </c>
      <c r="C114" s="140" t="str">
        <f t="shared" ca="1" si="8"/>
        <v/>
      </c>
      <c r="D114" s="140" t="str">
        <f t="shared" ca="1" si="9"/>
        <v/>
      </c>
      <c r="F114" s="140" t="str">
        <f t="shared" ca="1" si="10"/>
        <v/>
      </c>
      <c r="G114" s="140" t="str">
        <f t="shared" ca="1" si="11"/>
        <v/>
      </c>
      <c r="H114" s="140" t="str">
        <f t="shared" ca="1" si="12"/>
        <v/>
      </c>
      <c r="J114" s="122"/>
    </row>
    <row r="115" spans="1:10" x14ac:dyDescent="0.3">
      <c r="A115" s="138" t="str">
        <f t="shared" ca="1" si="13"/>
        <v/>
      </c>
      <c r="B115" s="139" t="str">
        <f t="shared" ca="1" si="7"/>
        <v/>
      </c>
      <c r="C115" s="140" t="str">
        <f t="shared" ca="1" si="8"/>
        <v/>
      </c>
      <c r="D115" s="140" t="str">
        <f t="shared" ca="1" si="9"/>
        <v/>
      </c>
      <c r="F115" s="140" t="str">
        <f t="shared" ca="1" si="10"/>
        <v/>
      </c>
      <c r="G115" s="140" t="str">
        <f t="shared" ca="1" si="11"/>
        <v/>
      </c>
      <c r="H115" s="140" t="str">
        <f t="shared" ca="1" si="12"/>
        <v/>
      </c>
      <c r="J115" s="122"/>
    </row>
    <row r="116" spans="1:10" x14ac:dyDescent="0.3">
      <c r="A116" s="138" t="str">
        <f t="shared" ca="1" si="13"/>
        <v/>
      </c>
      <c r="B116" s="139" t="str">
        <f t="shared" ca="1" si="7"/>
        <v/>
      </c>
      <c r="C116" s="140" t="str">
        <f t="shared" ca="1" si="8"/>
        <v/>
      </c>
      <c r="D116" s="140" t="str">
        <f t="shared" ca="1" si="9"/>
        <v/>
      </c>
      <c r="F116" s="140" t="str">
        <f t="shared" ca="1" si="10"/>
        <v/>
      </c>
      <c r="G116" s="140" t="str">
        <f t="shared" ca="1" si="11"/>
        <v/>
      </c>
      <c r="H116" s="140" t="str">
        <f t="shared" ca="1" si="12"/>
        <v/>
      </c>
      <c r="J116" s="122"/>
    </row>
    <row r="117" spans="1:10" x14ac:dyDescent="0.3">
      <c r="A117" s="138" t="str">
        <f t="shared" ca="1" si="13"/>
        <v/>
      </c>
      <c r="B117" s="139" t="str">
        <f t="shared" ca="1" si="7"/>
        <v/>
      </c>
      <c r="C117" s="140" t="str">
        <f t="shared" ca="1" si="8"/>
        <v/>
      </c>
      <c r="D117" s="140" t="str">
        <f t="shared" ca="1" si="9"/>
        <v/>
      </c>
      <c r="F117" s="140" t="str">
        <f t="shared" ca="1" si="10"/>
        <v/>
      </c>
      <c r="G117" s="140" t="str">
        <f t="shared" ca="1" si="11"/>
        <v/>
      </c>
      <c r="H117" s="140" t="str">
        <f t="shared" ca="1" si="12"/>
        <v/>
      </c>
      <c r="J117" s="122"/>
    </row>
    <row r="118" spans="1:10" x14ac:dyDescent="0.3">
      <c r="A118" s="138" t="str">
        <f t="shared" ca="1" si="13"/>
        <v/>
      </c>
      <c r="B118" s="139" t="str">
        <f t="shared" ca="1" si="7"/>
        <v/>
      </c>
      <c r="C118" s="140" t="str">
        <f t="shared" ca="1" si="8"/>
        <v/>
      </c>
      <c r="D118" s="140" t="str">
        <f t="shared" ca="1" si="9"/>
        <v/>
      </c>
      <c r="F118" s="140" t="str">
        <f t="shared" ca="1" si="10"/>
        <v/>
      </c>
      <c r="G118" s="140" t="str">
        <f t="shared" ca="1" si="11"/>
        <v/>
      </c>
      <c r="H118" s="140" t="str">
        <f t="shared" ca="1" si="12"/>
        <v/>
      </c>
      <c r="J118" s="122"/>
    </row>
    <row r="119" spans="1:10" x14ac:dyDescent="0.3">
      <c r="A119" s="138" t="str">
        <f t="shared" ca="1" si="13"/>
        <v/>
      </c>
      <c r="B119" s="139" t="str">
        <f t="shared" ca="1" si="7"/>
        <v/>
      </c>
      <c r="C119" s="140" t="str">
        <f t="shared" ca="1" si="8"/>
        <v/>
      </c>
      <c r="D119" s="140" t="str">
        <f t="shared" ca="1" si="9"/>
        <v/>
      </c>
      <c r="F119" s="140" t="str">
        <f t="shared" ca="1" si="10"/>
        <v/>
      </c>
      <c r="G119" s="140" t="str">
        <f t="shared" ca="1" si="11"/>
        <v/>
      </c>
      <c r="H119" s="140" t="str">
        <f t="shared" ca="1" si="12"/>
        <v/>
      </c>
      <c r="J119" s="122"/>
    </row>
    <row r="120" spans="1:10" x14ac:dyDescent="0.3">
      <c r="A120" s="138" t="str">
        <f t="shared" ca="1" si="13"/>
        <v/>
      </c>
      <c r="B120" s="139" t="str">
        <f t="shared" ca="1" si="7"/>
        <v/>
      </c>
      <c r="C120" s="140" t="str">
        <f t="shared" ca="1" si="8"/>
        <v/>
      </c>
      <c r="D120" s="140" t="str">
        <f t="shared" ca="1" si="9"/>
        <v/>
      </c>
      <c r="F120" s="140" t="str">
        <f t="shared" ca="1" si="10"/>
        <v/>
      </c>
      <c r="G120" s="140" t="str">
        <f t="shared" ca="1" si="11"/>
        <v/>
      </c>
      <c r="H120" s="140" t="str">
        <f t="shared" ca="1" si="12"/>
        <v/>
      </c>
      <c r="J120" s="122"/>
    </row>
    <row r="121" spans="1:10" x14ac:dyDescent="0.3">
      <c r="A121" s="138" t="str">
        <f t="shared" ca="1" si="13"/>
        <v/>
      </c>
      <c r="B121" s="139" t="str">
        <f t="shared" ca="1" si="7"/>
        <v/>
      </c>
      <c r="C121" s="140" t="str">
        <f t="shared" ca="1" si="8"/>
        <v/>
      </c>
      <c r="D121" s="140" t="str">
        <f t="shared" ca="1" si="9"/>
        <v/>
      </c>
      <c r="F121" s="140" t="str">
        <f t="shared" ca="1" si="10"/>
        <v/>
      </c>
      <c r="G121" s="140" t="str">
        <f t="shared" ca="1" si="11"/>
        <v/>
      </c>
      <c r="H121" s="140" t="str">
        <f t="shared" ca="1" si="12"/>
        <v/>
      </c>
      <c r="J121" s="122"/>
    </row>
    <row r="122" spans="1:10" x14ac:dyDescent="0.3">
      <c r="A122" s="138" t="str">
        <f t="shared" ca="1" si="13"/>
        <v/>
      </c>
      <c r="B122" s="139" t="str">
        <f t="shared" ca="1" si="7"/>
        <v/>
      </c>
      <c r="C122" s="140" t="str">
        <f t="shared" ca="1" si="8"/>
        <v/>
      </c>
      <c r="D122" s="140" t="str">
        <f t="shared" ca="1" si="9"/>
        <v/>
      </c>
      <c r="F122" s="140" t="str">
        <f t="shared" ca="1" si="10"/>
        <v/>
      </c>
      <c r="G122" s="140" t="str">
        <f t="shared" ca="1" si="11"/>
        <v/>
      </c>
      <c r="H122" s="140" t="str">
        <f t="shared" ca="1" si="12"/>
        <v/>
      </c>
      <c r="J122" s="122"/>
    </row>
    <row r="123" spans="1:10" x14ac:dyDescent="0.3">
      <c r="A123" s="138" t="str">
        <f t="shared" ca="1" si="13"/>
        <v/>
      </c>
      <c r="B123" s="139" t="str">
        <f t="shared" ca="1" si="7"/>
        <v/>
      </c>
      <c r="C123" s="140" t="str">
        <f t="shared" ca="1" si="8"/>
        <v/>
      </c>
      <c r="D123" s="140" t="str">
        <f t="shared" ca="1" si="9"/>
        <v/>
      </c>
      <c r="F123" s="140" t="str">
        <f t="shared" ca="1" si="10"/>
        <v/>
      </c>
      <c r="G123" s="140" t="str">
        <f t="shared" ca="1" si="11"/>
        <v/>
      </c>
      <c r="H123" s="140" t="str">
        <f t="shared" ca="1" si="12"/>
        <v/>
      </c>
      <c r="J123" s="122"/>
    </row>
    <row r="124" spans="1:10" x14ac:dyDescent="0.3">
      <c r="A124" s="138" t="str">
        <f t="shared" ca="1" si="13"/>
        <v/>
      </c>
      <c r="B124" s="139" t="str">
        <f t="shared" ca="1" si="7"/>
        <v/>
      </c>
      <c r="C124" s="140" t="str">
        <f t="shared" ca="1" si="8"/>
        <v/>
      </c>
      <c r="D124" s="140" t="str">
        <f t="shared" ca="1" si="9"/>
        <v/>
      </c>
      <c r="F124" s="140" t="str">
        <f t="shared" ca="1" si="10"/>
        <v/>
      </c>
      <c r="G124" s="140" t="str">
        <f t="shared" ca="1" si="11"/>
        <v/>
      </c>
      <c r="H124" s="140" t="str">
        <f t="shared" ca="1" si="12"/>
        <v/>
      </c>
      <c r="J124" s="122"/>
    </row>
    <row r="125" spans="1:10" x14ac:dyDescent="0.3">
      <c r="A125" s="138" t="str">
        <f t="shared" ca="1" si="13"/>
        <v/>
      </c>
      <c r="B125" s="139" t="str">
        <f t="shared" ca="1" si="7"/>
        <v/>
      </c>
      <c r="C125" s="140" t="str">
        <f t="shared" ca="1" si="8"/>
        <v/>
      </c>
      <c r="D125" s="140" t="str">
        <f t="shared" ca="1" si="9"/>
        <v/>
      </c>
      <c r="F125" s="140" t="str">
        <f t="shared" ca="1" si="10"/>
        <v/>
      </c>
      <c r="G125" s="140" t="str">
        <f t="shared" ca="1" si="11"/>
        <v/>
      </c>
      <c r="H125" s="140" t="str">
        <f t="shared" ca="1" si="12"/>
        <v/>
      </c>
      <c r="J125" s="122"/>
    </row>
    <row r="126" spans="1:10" x14ac:dyDescent="0.3">
      <c r="A126" s="138" t="str">
        <f t="shared" ca="1" si="13"/>
        <v/>
      </c>
      <c r="B126" s="139" t="str">
        <f t="shared" ca="1" si="7"/>
        <v/>
      </c>
      <c r="C126" s="140" t="str">
        <f t="shared" ca="1" si="8"/>
        <v/>
      </c>
      <c r="D126" s="140" t="str">
        <f t="shared" ca="1" si="9"/>
        <v/>
      </c>
      <c r="F126" s="140" t="str">
        <f t="shared" ca="1" si="10"/>
        <v/>
      </c>
      <c r="G126" s="140" t="str">
        <f t="shared" ca="1" si="11"/>
        <v/>
      </c>
      <c r="H126" s="140" t="str">
        <f t="shared" ca="1" si="12"/>
        <v/>
      </c>
      <c r="J126" s="122"/>
    </row>
    <row r="127" spans="1:10" x14ac:dyDescent="0.3">
      <c r="A127" s="138" t="str">
        <f t="shared" ca="1" si="13"/>
        <v/>
      </c>
      <c r="B127" s="139" t="str">
        <f t="shared" ca="1" si="7"/>
        <v/>
      </c>
      <c r="C127" s="140" t="str">
        <f t="shared" ca="1" si="8"/>
        <v/>
      </c>
      <c r="D127" s="140" t="str">
        <f t="shared" ca="1" si="9"/>
        <v/>
      </c>
      <c r="F127" s="140" t="str">
        <f t="shared" ca="1" si="10"/>
        <v/>
      </c>
      <c r="G127" s="140" t="str">
        <f t="shared" ca="1" si="11"/>
        <v/>
      </c>
      <c r="H127" s="140" t="str">
        <f t="shared" ca="1" si="12"/>
        <v/>
      </c>
      <c r="J127" s="122"/>
    </row>
    <row r="128" spans="1:10" x14ac:dyDescent="0.3">
      <c r="A128" s="138" t="str">
        <f t="shared" ca="1" si="13"/>
        <v/>
      </c>
      <c r="B128" s="139" t="str">
        <f t="shared" ca="1" si="7"/>
        <v/>
      </c>
      <c r="C128" s="140" t="str">
        <f t="shared" ca="1" si="8"/>
        <v/>
      </c>
      <c r="D128" s="140" t="str">
        <f t="shared" ca="1" si="9"/>
        <v/>
      </c>
      <c r="F128" s="140" t="str">
        <f t="shared" ca="1" si="10"/>
        <v/>
      </c>
      <c r="G128" s="140" t="str">
        <f t="shared" ca="1" si="11"/>
        <v/>
      </c>
      <c r="H128" s="140" t="str">
        <f t="shared" ca="1" si="12"/>
        <v/>
      </c>
      <c r="J128" s="122"/>
    </row>
    <row r="129" spans="1:10" x14ac:dyDescent="0.3">
      <c r="A129" s="138" t="str">
        <f t="shared" ca="1" si="13"/>
        <v/>
      </c>
      <c r="B129" s="139" t="str">
        <f t="shared" ca="1" si="7"/>
        <v/>
      </c>
      <c r="C129" s="140" t="str">
        <f t="shared" ca="1" si="8"/>
        <v/>
      </c>
      <c r="D129" s="140" t="str">
        <f t="shared" ca="1" si="9"/>
        <v/>
      </c>
      <c r="F129" s="140" t="str">
        <f t="shared" ca="1" si="10"/>
        <v/>
      </c>
      <c r="G129" s="140" t="str">
        <f t="shared" ca="1" si="11"/>
        <v/>
      </c>
      <c r="H129" s="140" t="str">
        <f t="shared" ca="1" si="12"/>
        <v/>
      </c>
      <c r="J129" s="122"/>
    </row>
    <row r="130" spans="1:10" x14ac:dyDescent="0.3">
      <c r="A130" s="138" t="str">
        <f t="shared" ca="1" si="13"/>
        <v/>
      </c>
      <c r="B130" s="139" t="str">
        <f t="shared" ca="1" si="7"/>
        <v/>
      </c>
      <c r="C130" s="140" t="str">
        <f t="shared" ca="1" si="8"/>
        <v/>
      </c>
      <c r="D130" s="140" t="str">
        <f t="shared" ca="1" si="9"/>
        <v/>
      </c>
      <c r="F130" s="140" t="str">
        <f t="shared" ca="1" si="10"/>
        <v/>
      </c>
      <c r="G130" s="140" t="str">
        <f t="shared" ca="1" si="11"/>
        <v/>
      </c>
      <c r="H130" s="140" t="str">
        <f t="shared" ca="1" si="12"/>
        <v/>
      </c>
      <c r="J130" s="122"/>
    </row>
    <row r="131" spans="1:10" x14ac:dyDescent="0.3">
      <c r="A131" s="138" t="str">
        <f t="shared" ca="1" si="13"/>
        <v/>
      </c>
      <c r="B131" s="139" t="str">
        <f t="shared" ca="1" si="7"/>
        <v/>
      </c>
      <c r="C131" s="140" t="str">
        <f t="shared" ca="1" si="8"/>
        <v/>
      </c>
      <c r="D131" s="140" t="str">
        <f t="shared" ca="1" si="9"/>
        <v/>
      </c>
      <c r="F131" s="140" t="str">
        <f t="shared" ca="1" si="10"/>
        <v/>
      </c>
      <c r="G131" s="140" t="str">
        <f t="shared" ca="1" si="11"/>
        <v/>
      </c>
      <c r="H131" s="140" t="str">
        <f t="shared" ca="1" si="12"/>
        <v/>
      </c>
      <c r="J131" s="122"/>
    </row>
    <row r="132" spans="1:10" x14ac:dyDescent="0.3">
      <c r="A132" s="138" t="str">
        <f t="shared" ca="1" si="13"/>
        <v/>
      </c>
      <c r="B132" s="139" t="str">
        <f t="shared" ca="1" si="7"/>
        <v/>
      </c>
      <c r="C132" s="140" t="str">
        <f t="shared" ca="1" si="8"/>
        <v/>
      </c>
      <c r="D132" s="140" t="str">
        <f t="shared" ca="1" si="9"/>
        <v/>
      </c>
      <c r="F132" s="140" t="str">
        <f t="shared" ca="1" si="10"/>
        <v/>
      </c>
      <c r="G132" s="140" t="str">
        <f t="shared" ca="1" si="11"/>
        <v/>
      </c>
      <c r="H132" s="140" t="str">
        <f t="shared" ca="1" si="12"/>
        <v/>
      </c>
      <c r="J132" s="122"/>
    </row>
    <row r="133" spans="1:10" x14ac:dyDescent="0.3">
      <c r="A133" s="138" t="str">
        <f t="shared" ca="1" si="13"/>
        <v/>
      </c>
      <c r="B133" s="139" t="str">
        <f t="shared" ca="1" si="7"/>
        <v/>
      </c>
      <c r="C133" s="140" t="str">
        <f t="shared" ca="1" si="8"/>
        <v/>
      </c>
      <c r="D133" s="140" t="str">
        <f t="shared" ca="1" si="9"/>
        <v/>
      </c>
      <c r="F133" s="140" t="str">
        <f t="shared" ca="1" si="10"/>
        <v/>
      </c>
      <c r="G133" s="140" t="str">
        <f t="shared" ca="1" si="11"/>
        <v/>
      </c>
      <c r="H133" s="140" t="str">
        <f t="shared" ca="1" si="12"/>
        <v/>
      </c>
      <c r="J133" s="122"/>
    </row>
    <row r="134" spans="1:10" x14ac:dyDescent="0.3">
      <c r="A134" s="138" t="str">
        <f t="shared" ca="1" si="13"/>
        <v/>
      </c>
      <c r="B134" s="139" t="str">
        <f t="shared" ca="1" si="7"/>
        <v/>
      </c>
      <c r="C134" s="140" t="str">
        <f t="shared" ca="1" si="8"/>
        <v/>
      </c>
      <c r="D134" s="140" t="str">
        <f t="shared" ca="1" si="9"/>
        <v/>
      </c>
      <c r="F134" s="140" t="str">
        <f t="shared" ca="1" si="10"/>
        <v/>
      </c>
      <c r="G134" s="140" t="str">
        <f t="shared" ca="1" si="11"/>
        <v/>
      </c>
      <c r="H134" s="140" t="str">
        <f t="shared" ca="1" si="12"/>
        <v/>
      </c>
      <c r="J134" s="122"/>
    </row>
    <row r="135" spans="1:10" x14ac:dyDescent="0.3">
      <c r="A135" s="138" t="str">
        <f t="shared" ca="1" si="13"/>
        <v/>
      </c>
      <c r="B135" s="139" t="str">
        <f t="shared" ca="1" si="7"/>
        <v/>
      </c>
      <c r="C135" s="140" t="str">
        <f t="shared" ca="1" si="8"/>
        <v/>
      </c>
      <c r="D135" s="140" t="str">
        <f t="shared" ca="1" si="9"/>
        <v/>
      </c>
      <c r="F135" s="140" t="str">
        <f t="shared" ca="1" si="10"/>
        <v/>
      </c>
      <c r="G135" s="140" t="str">
        <f t="shared" ca="1" si="11"/>
        <v/>
      </c>
      <c r="H135" s="140" t="str">
        <f t="shared" ca="1" si="12"/>
        <v/>
      </c>
      <c r="J135" s="122"/>
    </row>
    <row r="136" spans="1:10" x14ac:dyDescent="0.3">
      <c r="A136" s="138" t="str">
        <f t="shared" ca="1" si="13"/>
        <v/>
      </c>
      <c r="B136" s="139" t="str">
        <f t="shared" ca="1" si="7"/>
        <v/>
      </c>
      <c r="C136" s="140" t="str">
        <f t="shared" ca="1" si="8"/>
        <v/>
      </c>
      <c r="D136" s="140" t="str">
        <f t="shared" ca="1" si="9"/>
        <v/>
      </c>
      <c r="F136" s="140" t="str">
        <f t="shared" ca="1" si="10"/>
        <v/>
      </c>
      <c r="G136" s="140" t="str">
        <f t="shared" ca="1" si="11"/>
        <v/>
      </c>
      <c r="H136" s="140" t="str">
        <f t="shared" ca="1" si="12"/>
        <v/>
      </c>
      <c r="J136" s="122"/>
    </row>
    <row r="137" spans="1:10" x14ac:dyDescent="0.3">
      <c r="A137" s="138" t="str">
        <f t="shared" ca="1" si="13"/>
        <v/>
      </c>
      <c r="B137" s="139" t="str">
        <f t="shared" ca="1" si="7"/>
        <v/>
      </c>
      <c r="C137" s="140" t="str">
        <f t="shared" ca="1" si="8"/>
        <v/>
      </c>
      <c r="D137" s="140" t="str">
        <f t="shared" ca="1" si="9"/>
        <v/>
      </c>
      <c r="F137" s="140" t="str">
        <f t="shared" ca="1" si="10"/>
        <v/>
      </c>
      <c r="G137" s="140" t="str">
        <f t="shared" ca="1" si="11"/>
        <v/>
      </c>
      <c r="H137" s="140" t="str">
        <f t="shared" ca="1" si="12"/>
        <v/>
      </c>
      <c r="J137" s="122"/>
    </row>
    <row r="138" spans="1:10" x14ac:dyDescent="0.3">
      <c r="A138" s="138" t="str">
        <f t="shared" ca="1" si="13"/>
        <v/>
      </c>
      <c r="B138" s="139" t="str">
        <f t="shared" ca="1" si="7"/>
        <v/>
      </c>
      <c r="C138" s="140" t="str">
        <f t="shared" ca="1" si="8"/>
        <v/>
      </c>
      <c r="D138" s="140" t="str">
        <f t="shared" ca="1" si="9"/>
        <v/>
      </c>
      <c r="F138" s="140" t="str">
        <f t="shared" ca="1" si="10"/>
        <v/>
      </c>
      <c r="G138" s="140" t="str">
        <f t="shared" ca="1" si="11"/>
        <v/>
      </c>
      <c r="H138" s="140" t="str">
        <f t="shared" ca="1" si="12"/>
        <v/>
      </c>
      <c r="J138" s="122"/>
    </row>
    <row r="139" spans="1:10" x14ac:dyDescent="0.3">
      <c r="A139" s="138" t="str">
        <f t="shared" ca="1" si="13"/>
        <v/>
      </c>
      <c r="B139" s="139" t="str">
        <f t="shared" ca="1" si="7"/>
        <v/>
      </c>
      <c r="C139" s="140" t="str">
        <f t="shared" ca="1" si="8"/>
        <v/>
      </c>
      <c r="D139" s="140" t="str">
        <f t="shared" ca="1" si="9"/>
        <v/>
      </c>
      <c r="F139" s="140" t="str">
        <f t="shared" ca="1" si="10"/>
        <v/>
      </c>
      <c r="G139" s="140" t="str">
        <f t="shared" ca="1" si="11"/>
        <v/>
      </c>
      <c r="H139" s="140" t="str">
        <f t="shared" ca="1" si="12"/>
        <v/>
      </c>
      <c r="J139" s="122"/>
    </row>
    <row r="140" spans="1:10" x14ac:dyDescent="0.3">
      <c r="A140" s="138" t="str">
        <f t="shared" ca="1" si="13"/>
        <v/>
      </c>
      <c r="B140" s="139" t="str">
        <f t="shared" ca="1" si="7"/>
        <v/>
      </c>
      <c r="C140" s="140" t="str">
        <f t="shared" ca="1" si="8"/>
        <v/>
      </c>
      <c r="D140" s="140" t="str">
        <f t="shared" ca="1" si="9"/>
        <v/>
      </c>
      <c r="F140" s="140" t="str">
        <f t="shared" ca="1" si="10"/>
        <v/>
      </c>
      <c r="G140" s="140" t="str">
        <f t="shared" ca="1" si="11"/>
        <v/>
      </c>
      <c r="H140" s="140" t="str">
        <f t="shared" ca="1" si="12"/>
        <v/>
      </c>
      <c r="J140" s="122"/>
    </row>
    <row r="141" spans="1:10" x14ac:dyDescent="0.3">
      <c r="A141" s="138" t="str">
        <f t="shared" ca="1" si="13"/>
        <v/>
      </c>
      <c r="B141" s="139" t="str">
        <f t="shared" ca="1" si="7"/>
        <v/>
      </c>
      <c r="C141" s="140" t="str">
        <f t="shared" ca="1" si="8"/>
        <v/>
      </c>
      <c r="D141" s="140" t="str">
        <f t="shared" ca="1" si="9"/>
        <v/>
      </c>
      <c r="F141" s="140" t="str">
        <f t="shared" ca="1" si="10"/>
        <v/>
      </c>
      <c r="G141" s="140" t="str">
        <f t="shared" ca="1" si="11"/>
        <v/>
      </c>
      <c r="H141" s="140" t="str">
        <f t="shared" ca="1" si="12"/>
        <v/>
      </c>
      <c r="J141" s="122"/>
    </row>
    <row r="142" spans="1:10" x14ac:dyDescent="0.3">
      <c r="A142" s="138" t="str">
        <f t="shared" ca="1" si="13"/>
        <v/>
      </c>
      <c r="B142" s="139" t="str">
        <f t="shared" ca="1" si="7"/>
        <v/>
      </c>
      <c r="C142" s="140" t="str">
        <f t="shared" ca="1" si="8"/>
        <v/>
      </c>
      <c r="D142" s="140" t="str">
        <f t="shared" ca="1" si="9"/>
        <v/>
      </c>
      <c r="F142" s="140" t="str">
        <f t="shared" ca="1" si="10"/>
        <v/>
      </c>
      <c r="G142" s="140" t="str">
        <f t="shared" ca="1" si="11"/>
        <v/>
      </c>
      <c r="H142" s="140" t="str">
        <f t="shared" ca="1" si="12"/>
        <v/>
      </c>
      <c r="J142" s="122"/>
    </row>
    <row r="143" spans="1:10" x14ac:dyDescent="0.3">
      <c r="A143" s="138" t="str">
        <f t="shared" ca="1" si="13"/>
        <v/>
      </c>
      <c r="B143" s="139" t="str">
        <f t="shared" ca="1" si="7"/>
        <v/>
      </c>
      <c r="C143" s="140" t="str">
        <f t="shared" ca="1" si="8"/>
        <v/>
      </c>
      <c r="D143" s="140" t="str">
        <f t="shared" ca="1" si="9"/>
        <v/>
      </c>
      <c r="F143" s="140" t="str">
        <f t="shared" ca="1" si="10"/>
        <v/>
      </c>
      <c r="G143" s="140" t="str">
        <f t="shared" ca="1" si="11"/>
        <v/>
      </c>
      <c r="H143" s="140" t="str">
        <f t="shared" ca="1" si="12"/>
        <v/>
      </c>
      <c r="J143" s="122"/>
    </row>
    <row r="144" spans="1:10" x14ac:dyDescent="0.3">
      <c r="A144" s="138" t="str">
        <f t="shared" ca="1" si="13"/>
        <v/>
      </c>
      <c r="B144" s="139" t="str">
        <f t="shared" ca="1" si="7"/>
        <v/>
      </c>
      <c r="C144" s="140" t="str">
        <f t="shared" ca="1" si="8"/>
        <v/>
      </c>
      <c r="D144" s="140" t="str">
        <f t="shared" ca="1" si="9"/>
        <v/>
      </c>
      <c r="F144" s="140" t="str">
        <f t="shared" ca="1" si="10"/>
        <v/>
      </c>
      <c r="G144" s="140" t="str">
        <f t="shared" ca="1" si="11"/>
        <v/>
      </c>
      <c r="H144" s="140" t="str">
        <f t="shared" ca="1" si="12"/>
        <v/>
      </c>
      <c r="J144" s="122"/>
    </row>
    <row r="145" spans="1:10" x14ac:dyDescent="0.3">
      <c r="A145" s="138" t="str">
        <f t="shared" ca="1" si="13"/>
        <v/>
      </c>
      <c r="B145" s="139" t="str">
        <f t="shared" ca="1" si="7"/>
        <v/>
      </c>
      <c r="C145" s="140" t="str">
        <f t="shared" ca="1" si="8"/>
        <v/>
      </c>
      <c r="D145" s="140" t="str">
        <f t="shared" ca="1" si="9"/>
        <v/>
      </c>
      <c r="F145" s="140" t="str">
        <f t="shared" ca="1" si="10"/>
        <v/>
      </c>
      <c r="G145" s="140" t="str">
        <f t="shared" ca="1" si="11"/>
        <v/>
      </c>
      <c r="H145" s="140" t="str">
        <f t="shared" ca="1" si="12"/>
        <v/>
      </c>
      <c r="J145" s="122"/>
    </row>
    <row r="146" spans="1:10" x14ac:dyDescent="0.3">
      <c r="A146" s="138" t="str">
        <f t="shared" ca="1" si="13"/>
        <v/>
      </c>
      <c r="B146" s="139" t="str">
        <f t="shared" ca="1" si="7"/>
        <v/>
      </c>
      <c r="C146" s="140" t="str">
        <f t="shared" ca="1" si="8"/>
        <v/>
      </c>
      <c r="D146" s="140" t="str">
        <f t="shared" ca="1" si="9"/>
        <v/>
      </c>
      <c r="F146" s="140" t="str">
        <f t="shared" ca="1" si="10"/>
        <v/>
      </c>
      <c r="G146" s="140" t="str">
        <f t="shared" ca="1" si="11"/>
        <v/>
      </c>
      <c r="H146" s="140" t="str">
        <f t="shared" ca="1" si="12"/>
        <v/>
      </c>
      <c r="J146" s="122"/>
    </row>
    <row r="147" spans="1:10" x14ac:dyDescent="0.3">
      <c r="A147" s="138" t="str">
        <f t="shared" ca="1" si="13"/>
        <v/>
      </c>
      <c r="B147" s="139" t="str">
        <f t="shared" ca="1" si="7"/>
        <v/>
      </c>
      <c r="C147" s="140" t="str">
        <f t="shared" ca="1" si="8"/>
        <v/>
      </c>
      <c r="D147" s="140" t="str">
        <f t="shared" ca="1" si="9"/>
        <v/>
      </c>
      <c r="F147" s="140" t="str">
        <f t="shared" ca="1" si="10"/>
        <v/>
      </c>
      <c r="G147" s="140" t="str">
        <f t="shared" ca="1" si="11"/>
        <v/>
      </c>
      <c r="H147" s="140" t="str">
        <f t="shared" ca="1" si="12"/>
        <v/>
      </c>
      <c r="J147" s="122"/>
    </row>
    <row r="148" spans="1:10" x14ac:dyDescent="0.3">
      <c r="A148" s="138" t="str">
        <f t="shared" ca="1" si="13"/>
        <v/>
      </c>
      <c r="B148" s="139" t="str">
        <f t="shared" ref="B148:B211" ca="1" si="14">IF(A148="","",IF($K$13=26,(A148-1)*14+$D$9,IF($K$13=52,(A148-1)*7+$D$9,DATE(YEAR($D$9),MONTH($D$9)+(A148-1)*$L$13,IF($K$13=24,IF((MOD(A148-1,2))=1,DAY($D$9)+14,DAY($D$9)),DAY($D$9))))))</f>
        <v/>
      </c>
      <c r="C148" s="140" t="str">
        <f t="shared" ref="C148:C211" ca="1" si="15">IF(A148="","",IF(A148=$D$12,H147+D148,IF(IF($E$15,$D$15,$D$14)&gt;H147+D148,H147+D148,IF($E$15,$D$15,$D$14))))</f>
        <v/>
      </c>
      <c r="D148" s="140" t="str">
        <f t="shared" ref="D148:D211" ca="1" si="16">IF(B148="","",IF(roundOpt,ROUND((B148-B147)*$H$5*G147,2),(B148-B147)*$H$5*G147))</f>
        <v/>
      </c>
      <c r="F148" s="140" t="str">
        <f t="shared" ref="F148:F211" ca="1" si="17">IF(B148="","",IF(C148&gt;F147+D148,0,F147+D148-C148))</f>
        <v/>
      </c>
      <c r="G148" s="140" t="str">
        <f t="shared" ref="G148:G211" ca="1" si="18">IF(B148="","",IF(C148&gt;D148+F147,G147+F147+D148-C148,G147))</f>
        <v/>
      </c>
      <c r="H148" s="140" t="str">
        <f t="shared" ref="H148:H211" ca="1" si="19">IF(B148="","",G148+F148)</f>
        <v/>
      </c>
      <c r="J148" s="122"/>
    </row>
    <row r="149" spans="1:10" x14ac:dyDescent="0.3">
      <c r="A149" s="138" t="str">
        <f t="shared" ca="1" si="13"/>
        <v/>
      </c>
      <c r="B149" s="139" t="str">
        <f t="shared" ca="1" si="14"/>
        <v/>
      </c>
      <c r="C149" s="140" t="str">
        <f t="shared" ca="1" si="15"/>
        <v/>
      </c>
      <c r="D149" s="140" t="str">
        <f t="shared" ca="1" si="16"/>
        <v/>
      </c>
      <c r="F149" s="140" t="str">
        <f t="shared" ca="1" si="17"/>
        <v/>
      </c>
      <c r="G149" s="140" t="str">
        <f t="shared" ca="1" si="18"/>
        <v/>
      </c>
      <c r="H149" s="140" t="str">
        <f t="shared" ca="1" si="19"/>
        <v/>
      </c>
      <c r="J149" s="122"/>
    </row>
    <row r="150" spans="1:10" x14ac:dyDescent="0.3">
      <c r="A150" s="138" t="str">
        <f t="shared" ref="A150:A213" ca="1" si="20">IF(OR(H149&lt;=0,H149=""),"",OFFSET(A150,-1,0,1,1)+1)</f>
        <v/>
      </c>
      <c r="B150" s="139" t="str">
        <f t="shared" ca="1" si="14"/>
        <v/>
      </c>
      <c r="C150" s="140" t="str">
        <f t="shared" ca="1" si="15"/>
        <v/>
      </c>
      <c r="D150" s="140" t="str">
        <f t="shared" ca="1" si="16"/>
        <v/>
      </c>
      <c r="F150" s="140" t="str">
        <f t="shared" ca="1" si="17"/>
        <v/>
      </c>
      <c r="G150" s="140" t="str">
        <f t="shared" ca="1" si="18"/>
        <v/>
      </c>
      <c r="H150" s="140" t="str">
        <f t="shared" ca="1" si="19"/>
        <v/>
      </c>
      <c r="J150" s="122"/>
    </row>
    <row r="151" spans="1:10" x14ac:dyDescent="0.3">
      <c r="A151" s="138" t="str">
        <f t="shared" ca="1" si="20"/>
        <v/>
      </c>
      <c r="B151" s="139" t="str">
        <f t="shared" ca="1" si="14"/>
        <v/>
      </c>
      <c r="C151" s="140" t="str">
        <f t="shared" ca="1" si="15"/>
        <v/>
      </c>
      <c r="D151" s="140" t="str">
        <f t="shared" ca="1" si="16"/>
        <v/>
      </c>
      <c r="F151" s="140" t="str">
        <f t="shared" ca="1" si="17"/>
        <v/>
      </c>
      <c r="G151" s="140" t="str">
        <f t="shared" ca="1" si="18"/>
        <v/>
      </c>
      <c r="H151" s="140" t="str">
        <f t="shared" ca="1" si="19"/>
        <v/>
      </c>
      <c r="J151" s="122"/>
    </row>
    <row r="152" spans="1:10" x14ac:dyDescent="0.3">
      <c r="A152" s="138" t="str">
        <f t="shared" ca="1" si="20"/>
        <v/>
      </c>
      <c r="B152" s="139" t="str">
        <f t="shared" ca="1" si="14"/>
        <v/>
      </c>
      <c r="C152" s="140" t="str">
        <f t="shared" ca="1" si="15"/>
        <v/>
      </c>
      <c r="D152" s="140" t="str">
        <f t="shared" ca="1" si="16"/>
        <v/>
      </c>
      <c r="F152" s="140" t="str">
        <f t="shared" ca="1" si="17"/>
        <v/>
      </c>
      <c r="G152" s="140" t="str">
        <f t="shared" ca="1" si="18"/>
        <v/>
      </c>
      <c r="H152" s="140" t="str">
        <f t="shared" ca="1" si="19"/>
        <v/>
      </c>
      <c r="J152" s="122"/>
    </row>
    <row r="153" spans="1:10" x14ac:dyDescent="0.3">
      <c r="A153" s="138" t="str">
        <f t="shared" ca="1" si="20"/>
        <v/>
      </c>
      <c r="B153" s="139" t="str">
        <f t="shared" ca="1" si="14"/>
        <v/>
      </c>
      <c r="C153" s="140" t="str">
        <f t="shared" ca="1" si="15"/>
        <v/>
      </c>
      <c r="D153" s="140" t="str">
        <f t="shared" ca="1" si="16"/>
        <v/>
      </c>
      <c r="F153" s="140" t="str">
        <f t="shared" ca="1" si="17"/>
        <v/>
      </c>
      <c r="G153" s="140" t="str">
        <f t="shared" ca="1" si="18"/>
        <v/>
      </c>
      <c r="H153" s="140" t="str">
        <f t="shared" ca="1" si="19"/>
        <v/>
      </c>
      <c r="J153" s="122"/>
    </row>
    <row r="154" spans="1:10" x14ac:dyDescent="0.3">
      <c r="A154" s="138" t="str">
        <f t="shared" ca="1" si="20"/>
        <v/>
      </c>
      <c r="B154" s="139" t="str">
        <f t="shared" ca="1" si="14"/>
        <v/>
      </c>
      <c r="C154" s="140" t="str">
        <f t="shared" ca="1" si="15"/>
        <v/>
      </c>
      <c r="D154" s="140" t="str">
        <f t="shared" ca="1" si="16"/>
        <v/>
      </c>
      <c r="F154" s="140" t="str">
        <f t="shared" ca="1" si="17"/>
        <v/>
      </c>
      <c r="G154" s="140" t="str">
        <f t="shared" ca="1" si="18"/>
        <v/>
      </c>
      <c r="H154" s="140" t="str">
        <f t="shared" ca="1" si="19"/>
        <v/>
      </c>
      <c r="J154" s="122"/>
    </row>
    <row r="155" spans="1:10" x14ac:dyDescent="0.3">
      <c r="A155" s="138" t="str">
        <f t="shared" ca="1" si="20"/>
        <v/>
      </c>
      <c r="B155" s="139" t="str">
        <f t="shared" ca="1" si="14"/>
        <v/>
      </c>
      <c r="C155" s="140" t="str">
        <f t="shared" ca="1" si="15"/>
        <v/>
      </c>
      <c r="D155" s="140" t="str">
        <f t="shared" ca="1" si="16"/>
        <v/>
      </c>
      <c r="F155" s="140" t="str">
        <f t="shared" ca="1" si="17"/>
        <v/>
      </c>
      <c r="G155" s="140" t="str">
        <f t="shared" ca="1" si="18"/>
        <v/>
      </c>
      <c r="H155" s="140" t="str">
        <f t="shared" ca="1" si="19"/>
        <v/>
      </c>
      <c r="J155" s="122"/>
    </row>
    <row r="156" spans="1:10" x14ac:dyDescent="0.3">
      <c r="A156" s="138" t="str">
        <f t="shared" ca="1" si="20"/>
        <v/>
      </c>
      <c r="B156" s="139" t="str">
        <f t="shared" ca="1" si="14"/>
        <v/>
      </c>
      <c r="C156" s="140" t="str">
        <f t="shared" ca="1" si="15"/>
        <v/>
      </c>
      <c r="D156" s="140" t="str">
        <f t="shared" ca="1" si="16"/>
        <v/>
      </c>
      <c r="F156" s="140" t="str">
        <f t="shared" ca="1" si="17"/>
        <v/>
      </c>
      <c r="G156" s="140" t="str">
        <f t="shared" ca="1" si="18"/>
        <v/>
      </c>
      <c r="H156" s="140" t="str">
        <f t="shared" ca="1" si="19"/>
        <v/>
      </c>
      <c r="J156" s="122"/>
    </row>
    <row r="157" spans="1:10" x14ac:dyDescent="0.3">
      <c r="A157" s="138" t="str">
        <f t="shared" ca="1" si="20"/>
        <v/>
      </c>
      <c r="B157" s="139" t="str">
        <f t="shared" ca="1" si="14"/>
        <v/>
      </c>
      <c r="C157" s="140" t="str">
        <f t="shared" ca="1" si="15"/>
        <v/>
      </c>
      <c r="D157" s="140" t="str">
        <f t="shared" ca="1" si="16"/>
        <v/>
      </c>
      <c r="F157" s="140" t="str">
        <f t="shared" ca="1" si="17"/>
        <v/>
      </c>
      <c r="G157" s="140" t="str">
        <f t="shared" ca="1" si="18"/>
        <v/>
      </c>
      <c r="H157" s="140" t="str">
        <f t="shared" ca="1" si="19"/>
        <v/>
      </c>
      <c r="J157" s="122"/>
    </row>
    <row r="158" spans="1:10" x14ac:dyDescent="0.3">
      <c r="A158" s="138" t="str">
        <f t="shared" ca="1" si="20"/>
        <v/>
      </c>
      <c r="B158" s="139" t="str">
        <f t="shared" ca="1" si="14"/>
        <v/>
      </c>
      <c r="C158" s="140" t="str">
        <f t="shared" ca="1" si="15"/>
        <v/>
      </c>
      <c r="D158" s="140" t="str">
        <f t="shared" ca="1" si="16"/>
        <v/>
      </c>
      <c r="F158" s="140" t="str">
        <f t="shared" ca="1" si="17"/>
        <v/>
      </c>
      <c r="G158" s="140" t="str">
        <f t="shared" ca="1" si="18"/>
        <v/>
      </c>
      <c r="H158" s="140" t="str">
        <f t="shared" ca="1" si="19"/>
        <v/>
      </c>
      <c r="J158" s="122"/>
    </row>
    <row r="159" spans="1:10" x14ac:dyDescent="0.3">
      <c r="A159" s="138" t="str">
        <f t="shared" ca="1" si="20"/>
        <v/>
      </c>
      <c r="B159" s="139" t="str">
        <f t="shared" ca="1" si="14"/>
        <v/>
      </c>
      <c r="C159" s="140" t="str">
        <f t="shared" ca="1" si="15"/>
        <v/>
      </c>
      <c r="D159" s="140" t="str">
        <f t="shared" ca="1" si="16"/>
        <v/>
      </c>
      <c r="F159" s="140" t="str">
        <f t="shared" ca="1" si="17"/>
        <v/>
      </c>
      <c r="G159" s="140" t="str">
        <f t="shared" ca="1" si="18"/>
        <v/>
      </c>
      <c r="H159" s="140" t="str">
        <f t="shared" ca="1" si="19"/>
        <v/>
      </c>
      <c r="J159" s="122"/>
    </row>
    <row r="160" spans="1:10" x14ac:dyDescent="0.3">
      <c r="A160" s="138" t="str">
        <f t="shared" ca="1" si="20"/>
        <v/>
      </c>
      <c r="B160" s="139" t="str">
        <f t="shared" ca="1" si="14"/>
        <v/>
      </c>
      <c r="C160" s="140" t="str">
        <f t="shared" ca="1" si="15"/>
        <v/>
      </c>
      <c r="D160" s="140" t="str">
        <f t="shared" ca="1" si="16"/>
        <v/>
      </c>
      <c r="F160" s="140" t="str">
        <f t="shared" ca="1" si="17"/>
        <v/>
      </c>
      <c r="G160" s="140" t="str">
        <f t="shared" ca="1" si="18"/>
        <v/>
      </c>
      <c r="H160" s="140" t="str">
        <f t="shared" ca="1" si="19"/>
        <v/>
      </c>
      <c r="J160" s="122"/>
    </row>
    <row r="161" spans="1:10" x14ac:dyDescent="0.3">
      <c r="A161" s="138" t="str">
        <f t="shared" ca="1" si="20"/>
        <v/>
      </c>
      <c r="B161" s="139" t="str">
        <f t="shared" ca="1" si="14"/>
        <v/>
      </c>
      <c r="C161" s="140" t="str">
        <f t="shared" ca="1" si="15"/>
        <v/>
      </c>
      <c r="D161" s="140" t="str">
        <f t="shared" ca="1" si="16"/>
        <v/>
      </c>
      <c r="F161" s="140" t="str">
        <f t="shared" ca="1" si="17"/>
        <v/>
      </c>
      <c r="G161" s="140" t="str">
        <f t="shared" ca="1" si="18"/>
        <v/>
      </c>
      <c r="H161" s="140" t="str">
        <f t="shared" ca="1" si="19"/>
        <v/>
      </c>
      <c r="J161" s="122"/>
    </row>
    <row r="162" spans="1:10" x14ac:dyDescent="0.3">
      <c r="A162" s="138" t="str">
        <f t="shared" ca="1" si="20"/>
        <v/>
      </c>
      <c r="B162" s="139" t="str">
        <f t="shared" ca="1" si="14"/>
        <v/>
      </c>
      <c r="C162" s="140" t="str">
        <f t="shared" ca="1" si="15"/>
        <v/>
      </c>
      <c r="D162" s="140" t="str">
        <f t="shared" ca="1" si="16"/>
        <v/>
      </c>
      <c r="F162" s="140" t="str">
        <f t="shared" ca="1" si="17"/>
        <v/>
      </c>
      <c r="G162" s="140" t="str">
        <f t="shared" ca="1" si="18"/>
        <v/>
      </c>
      <c r="H162" s="140" t="str">
        <f t="shared" ca="1" si="19"/>
        <v/>
      </c>
      <c r="J162" s="122"/>
    </row>
    <row r="163" spans="1:10" x14ac:dyDescent="0.3">
      <c r="A163" s="138" t="str">
        <f t="shared" ca="1" si="20"/>
        <v/>
      </c>
      <c r="B163" s="139" t="str">
        <f t="shared" ca="1" si="14"/>
        <v/>
      </c>
      <c r="C163" s="140" t="str">
        <f t="shared" ca="1" si="15"/>
        <v/>
      </c>
      <c r="D163" s="140" t="str">
        <f t="shared" ca="1" si="16"/>
        <v/>
      </c>
      <c r="F163" s="140" t="str">
        <f t="shared" ca="1" si="17"/>
        <v/>
      </c>
      <c r="G163" s="140" t="str">
        <f t="shared" ca="1" si="18"/>
        <v/>
      </c>
      <c r="H163" s="140" t="str">
        <f t="shared" ca="1" si="19"/>
        <v/>
      </c>
      <c r="J163" s="122"/>
    </row>
    <row r="164" spans="1:10" x14ac:dyDescent="0.3">
      <c r="A164" s="138" t="str">
        <f t="shared" ca="1" si="20"/>
        <v/>
      </c>
      <c r="B164" s="139" t="str">
        <f t="shared" ca="1" si="14"/>
        <v/>
      </c>
      <c r="C164" s="140" t="str">
        <f t="shared" ca="1" si="15"/>
        <v/>
      </c>
      <c r="D164" s="140" t="str">
        <f t="shared" ca="1" si="16"/>
        <v/>
      </c>
      <c r="F164" s="140" t="str">
        <f t="shared" ca="1" si="17"/>
        <v/>
      </c>
      <c r="G164" s="140" t="str">
        <f t="shared" ca="1" si="18"/>
        <v/>
      </c>
      <c r="H164" s="140" t="str">
        <f t="shared" ca="1" si="19"/>
        <v/>
      </c>
      <c r="J164" s="122"/>
    </row>
    <row r="165" spans="1:10" x14ac:dyDescent="0.3">
      <c r="A165" s="138" t="str">
        <f t="shared" ca="1" si="20"/>
        <v/>
      </c>
      <c r="B165" s="139" t="str">
        <f t="shared" ca="1" si="14"/>
        <v/>
      </c>
      <c r="C165" s="140" t="str">
        <f t="shared" ca="1" si="15"/>
        <v/>
      </c>
      <c r="D165" s="140" t="str">
        <f t="shared" ca="1" si="16"/>
        <v/>
      </c>
      <c r="F165" s="140" t="str">
        <f t="shared" ca="1" si="17"/>
        <v/>
      </c>
      <c r="G165" s="140" t="str">
        <f t="shared" ca="1" si="18"/>
        <v/>
      </c>
      <c r="H165" s="140" t="str">
        <f t="shared" ca="1" si="19"/>
        <v/>
      </c>
      <c r="J165" s="122"/>
    </row>
    <row r="166" spans="1:10" x14ac:dyDescent="0.3">
      <c r="A166" s="138" t="str">
        <f t="shared" ca="1" si="20"/>
        <v/>
      </c>
      <c r="B166" s="139" t="str">
        <f t="shared" ca="1" si="14"/>
        <v/>
      </c>
      <c r="C166" s="140" t="str">
        <f t="shared" ca="1" si="15"/>
        <v/>
      </c>
      <c r="D166" s="140" t="str">
        <f t="shared" ca="1" si="16"/>
        <v/>
      </c>
      <c r="F166" s="140" t="str">
        <f t="shared" ca="1" si="17"/>
        <v/>
      </c>
      <c r="G166" s="140" t="str">
        <f t="shared" ca="1" si="18"/>
        <v/>
      </c>
      <c r="H166" s="140" t="str">
        <f t="shared" ca="1" si="19"/>
        <v/>
      </c>
      <c r="J166" s="122"/>
    </row>
    <row r="167" spans="1:10" x14ac:dyDescent="0.3">
      <c r="A167" s="138" t="str">
        <f t="shared" ca="1" si="20"/>
        <v/>
      </c>
      <c r="B167" s="139" t="str">
        <f t="shared" ca="1" si="14"/>
        <v/>
      </c>
      <c r="C167" s="140" t="str">
        <f t="shared" ca="1" si="15"/>
        <v/>
      </c>
      <c r="D167" s="140" t="str">
        <f t="shared" ca="1" si="16"/>
        <v/>
      </c>
      <c r="F167" s="140" t="str">
        <f t="shared" ca="1" si="17"/>
        <v/>
      </c>
      <c r="G167" s="140" t="str">
        <f t="shared" ca="1" si="18"/>
        <v/>
      </c>
      <c r="H167" s="140" t="str">
        <f t="shared" ca="1" si="19"/>
        <v/>
      </c>
      <c r="J167" s="122"/>
    </row>
    <row r="168" spans="1:10" x14ac:dyDescent="0.3">
      <c r="A168" s="138" t="str">
        <f t="shared" ca="1" si="20"/>
        <v/>
      </c>
      <c r="B168" s="139" t="str">
        <f t="shared" ca="1" si="14"/>
        <v/>
      </c>
      <c r="C168" s="140" t="str">
        <f t="shared" ca="1" si="15"/>
        <v/>
      </c>
      <c r="D168" s="140" t="str">
        <f t="shared" ca="1" si="16"/>
        <v/>
      </c>
      <c r="F168" s="140" t="str">
        <f t="shared" ca="1" si="17"/>
        <v/>
      </c>
      <c r="G168" s="140" t="str">
        <f t="shared" ca="1" si="18"/>
        <v/>
      </c>
      <c r="H168" s="140" t="str">
        <f t="shared" ca="1" si="19"/>
        <v/>
      </c>
      <c r="J168" s="122"/>
    </row>
    <row r="169" spans="1:10" x14ac:dyDescent="0.3">
      <c r="A169" s="138" t="str">
        <f t="shared" ca="1" si="20"/>
        <v/>
      </c>
      <c r="B169" s="139" t="str">
        <f t="shared" ca="1" si="14"/>
        <v/>
      </c>
      <c r="C169" s="140" t="str">
        <f t="shared" ca="1" si="15"/>
        <v/>
      </c>
      <c r="D169" s="140" t="str">
        <f t="shared" ca="1" si="16"/>
        <v/>
      </c>
      <c r="F169" s="140" t="str">
        <f t="shared" ca="1" si="17"/>
        <v/>
      </c>
      <c r="G169" s="140" t="str">
        <f t="shared" ca="1" si="18"/>
        <v/>
      </c>
      <c r="H169" s="140" t="str">
        <f t="shared" ca="1" si="19"/>
        <v/>
      </c>
      <c r="J169" s="122"/>
    </row>
    <row r="170" spans="1:10" x14ac:dyDescent="0.3">
      <c r="A170" s="138" t="str">
        <f t="shared" ca="1" si="20"/>
        <v/>
      </c>
      <c r="B170" s="139" t="str">
        <f t="shared" ca="1" si="14"/>
        <v/>
      </c>
      <c r="C170" s="140" t="str">
        <f t="shared" ca="1" si="15"/>
        <v/>
      </c>
      <c r="D170" s="140" t="str">
        <f t="shared" ca="1" si="16"/>
        <v/>
      </c>
      <c r="F170" s="140" t="str">
        <f t="shared" ca="1" si="17"/>
        <v/>
      </c>
      <c r="G170" s="140" t="str">
        <f t="shared" ca="1" si="18"/>
        <v/>
      </c>
      <c r="H170" s="140" t="str">
        <f t="shared" ca="1" si="19"/>
        <v/>
      </c>
      <c r="J170" s="122"/>
    </row>
    <row r="171" spans="1:10" x14ac:dyDescent="0.3">
      <c r="A171" s="138" t="str">
        <f t="shared" ca="1" si="20"/>
        <v/>
      </c>
      <c r="B171" s="139" t="str">
        <f t="shared" ca="1" si="14"/>
        <v/>
      </c>
      <c r="C171" s="140" t="str">
        <f t="shared" ca="1" si="15"/>
        <v/>
      </c>
      <c r="D171" s="140" t="str">
        <f t="shared" ca="1" si="16"/>
        <v/>
      </c>
      <c r="F171" s="140" t="str">
        <f t="shared" ca="1" si="17"/>
        <v/>
      </c>
      <c r="G171" s="140" t="str">
        <f t="shared" ca="1" si="18"/>
        <v/>
      </c>
      <c r="H171" s="140" t="str">
        <f t="shared" ca="1" si="19"/>
        <v/>
      </c>
      <c r="J171" s="122"/>
    </row>
    <row r="172" spans="1:10" x14ac:dyDescent="0.3">
      <c r="A172" s="138" t="str">
        <f t="shared" ca="1" si="20"/>
        <v/>
      </c>
      <c r="B172" s="139" t="str">
        <f t="shared" ca="1" si="14"/>
        <v/>
      </c>
      <c r="C172" s="140" t="str">
        <f t="shared" ca="1" si="15"/>
        <v/>
      </c>
      <c r="D172" s="140" t="str">
        <f t="shared" ca="1" si="16"/>
        <v/>
      </c>
      <c r="F172" s="140" t="str">
        <f t="shared" ca="1" si="17"/>
        <v/>
      </c>
      <c r="G172" s="140" t="str">
        <f t="shared" ca="1" si="18"/>
        <v/>
      </c>
      <c r="H172" s="140" t="str">
        <f t="shared" ca="1" si="19"/>
        <v/>
      </c>
      <c r="J172" s="122"/>
    </row>
    <row r="173" spans="1:10" x14ac:dyDescent="0.3">
      <c r="A173" s="138" t="str">
        <f t="shared" ca="1" si="20"/>
        <v/>
      </c>
      <c r="B173" s="139" t="str">
        <f t="shared" ca="1" si="14"/>
        <v/>
      </c>
      <c r="C173" s="140" t="str">
        <f t="shared" ca="1" si="15"/>
        <v/>
      </c>
      <c r="D173" s="140" t="str">
        <f t="shared" ca="1" si="16"/>
        <v/>
      </c>
      <c r="F173" s="140" t="str">
        <f t="shared" ca="1" si="17"/>
        <v/>
      </c>
      <c r="G173" s="140" t="str">
        <f t="shared" ca="1" si="18"/>
        <v/>
      </c>
      <c r="H173" s="140" t="str">
        <f t="shared" ca="1" si="19"/>
        <v/>
      </c>
      <c r="J173" s="122"/>
    </row>
    <row r="174" spans="1:10" x14ac:dyDescent="0.3">
      <c r="A174" s="138" t="str">
        <f t="shared" ca="1" si="20"/>
        <v/>
      </c>
      <c r="B174" s="139" t="str">
        <f t="shared" ca="1" si="14"/>
        <v/>
      </c>
      <c r="C174" s="140" t="str">
        <f t="shared" ca="1" si="15"/>
        <v/>
      </c>
      <c r="D174" s="140" t="str">
        <f t="shared" ca="1" si="16"/>
        <v/>
      </c>
      <c r="F174" s="140" t="str">
        <f t="shared" ca="1" si="17"/>
        <v/>
      </c>
      <c r="G174" s="140" t="str">
        <f t="shared" ca="1" si="18"/>
        <v/>
      </c>
      <c r="H174" s="140" t="str">
        <f t="shared" ca="1" si="19"/>
        <v/>
      </c>
      <c r="J174" s="122"/>
    </row>
    <row r="175" spans="1:10" x14ac:dyDescent="0.3">
      <c r="A175" s="138" t="str">
        <f t="shared" ca="1" si="20"/>
        <v/>
      </c>
      <c r="B175" s="139" t="str">
        <f t="shared" ca="1" si="14"/>
        <v/>
      </c>
      <c r="C175" s="140" t="str">
        <f t="shared" ca="1" si="15"/>
        <v/>
      </c>
      <c r="D175" s="140" t="str">
        <f t="shared" ca="1" si="16"/>
        <v/>
      </c>
      <c r="F175" s="140" t="str">
        <f t="shared" ca="1" si="17"/>
        <v/>
      </c>
      <c r="G175" s="140" t="str">
        <f t="shared" ca="1" si="18"/>
        <v/>
      </c>
      <c r="H175" s="140" t="str">
        <f t="shared" ca="1" si="19"/>
        <v/>
      </c>
      <c r="J175" s="122"/>
    </row>
    <row r="176" spans="1:10" x14ac:dyDescent="0.3">
      <c r="A176" s="138" t="str">
        <f t="shared" ca="1" si="20"/>
        <v/>
      </c>
      <c r="B176" s="139" t="str">
        <f t="shared" ca="1" si="14"/>
        <v/>
      </c>
      <c r="C176" s="140" t="str">
        <f t="shared" ca="1" si="15"/>
        <v/>
      </c>
      <c r="D176" s="140" t="str">
        <f t="shared" ca="1" si="16"/>
        <v/>
      </c>
      <c r="F176" s="140" t="str">
        <f t="shared" ca="1" si="17"/>
        <v/>
      </c>
      <c r="G176" s="140" t="str">
        <f t="shared" ca="1" si="18"/>
        <v/>
      </c>
      <c r="H176" s="140" t="str">
        <f t="shared" ca="1" si="19"/>
        <v/>
      </c>
      <c r="J176" s="122"/>
    </row>
    <row r="177" spans="1:10" x14ac:dyDescent="0.3">
      <c r="A177" s="138" t="str">
        <f t="shared" ca="1" si="20"/>
        <v/>
      </c>
      <c r="B177" s="139" t="str">
        <f t="shared" ca="1" si="14"/>
        <v/>
      </c>
      <c r="C177" s="140" t="str">
        <f t="shared" ca="1" si="15"/>
        <v/>
      </c>
      <c r="D177" s="140" t="str">
        <f t="shared" ca="1" si="16"/>
        <v/>
      </c>
      <c r="F177" s="140" t="str">
        <f t="shared" ca="1" si="17"/>
        <v/>
      </c>
      <c r="G177" s="140" t="str">
        <f t="shared" ca="1" si="18"/>
        <v/>
      </c>
      <c r="H177" s="140" t="str">
        <f t="shared" ca="1" si="19"/>
        <v/>
      </c>
      <c r="J177" s="122"/>
    </row>
    <row r="178" spans="1:10" x14ac:dyDescent="0.3">
      <c r="A178" s="138" t="str">
        <f t="shared" ca="1" si="20"/>
        <v/>
      </c>
      <c r="B178" s="139" t="str">
        <f t="shared" ca="1" si="14"/>
        <v/>
      </c>
      <c r="C178" s="140" t="str">
        <f t="shared" ca="1" si="15"/>
        <v/>
      </c>
      <c r="D178" s="140" t="str">
        <f t="shared" ca="1" si="16"/>
        <v/>
      </c>
      <c r="F178" s="140" t="str">
        <f t="shared" ca="1" si="17"/>
        <v/>
      </c>
      <c r="G178" s="140" t="str">
        <f t="shared" ca="1" si="18"/>
        <v/>
      </c>
      <c r="H178" s="140" t="str">
        <f t="shared" ca="1" si="19"/>
        <v/>
      </c>
      <c r="J178" s="122"/>
    </row>
    <row r="179" spans="1:10" x14ac:dyDescent="0.3">
      <c r="A179" s="138" t="str">
        <f t="shared" ca="1" si="20"/>
        <v/>
      </c>
      <c r="B179" s="139" t="str">
        <f t="shared" ca="1" si="14"/>
        <v/>
      </c>
      <c r="C179" s="140" t="str">
        <f t="shared" ca="1" si="15"/>
        <v/>
      </c>
      <c r="D179" s="140" t="str">
        <f t="shared" ca="1" si="16"/>
        <v/>
      </c>
      <c r="F179" s="140" t="str">
        <f t="shared" ca="1" si="17"/>
        <v/>
      </c>
      <c r="G179" s="140" t="str">
        <f t="shared" ca="1" si="18"/>
        <v/>
      </c>
      <c r="H179" s="140" t="str">
        <f t="shared" ca="1" si="19"/>
        <v/>
      </c>
      <c r="J179" s="122"/>
    </row>
    <row r="180" spans="1:10" x14ac:dyDescent="0.3">
      <c r="A180" s="138" t="str">
        <f t="shared" ca="1" si="20"/>
        <v/>
      </c>
      <c r="B180" s="139" t="str">
        <f t="shared" ca="1" si="14"/>
        <v/>
      </c>
      <c r="C180" s="140" t="str">
        <f t="shared" ca="1" si="15"/>
        <v/>
      </c>
      <c r="D180" s="140" t="str">
        <f t="shared" ca="1" si="16"/>
        <v/>
      </c>
      <c r="F180" s="140" t="str">
        <f t="shared" ca="1" si="17"/>
        <v/>
      </c>
      <c r="G180" s="140" t="str">
        <f t="shared" ca="1" si="18"/>
        <v/>
      </c>
      <c r="H180" s="140" t="str">
        <f t="shared" ca="1" si="19"/>
        <v/>
      </c>
      <c r="J180" s="122"/>
    </row>
    <row r="181" spans="1:10" x14ac:dyDescent="0.3">
      <c r="A181" s="138" t="str">
        <f t="shared" ca="1" si="20"/>
        <v/>
      </c>
      <c r="B181" s="139" t="str">
        <f t="shared" ca="1" si="14"/>
        <v/>
      </c>
      <c r="C181" s="140" t="str">
        <f t="shared" ca="1" si="15"/>
        <v/>
      </c>
      <c r="D181" s="140" t="str">
        <f t="shared" ca="1" si="16"/>
        <v/>
      </c>
      <c r="F181" s="140" t="str">
        <f t="shared" ca="1" si="17"/>
        <v/>
      </c>
      <c r="G181" s="140" t="str">
        <f t="shared" ca="1" si="18"/>
        <v/>
      </c>
      <c r="H181" s="140" t="str">
        <f t="shared" ca="1" si="19"/>
        <v/>
      </c>
      <c r="J181" s="122"/>
    </row>
    <row r="182" spans="1:10" x14ac:dyDescent="0.3">
      <c r="A182" s="138" t="str">
        <f t="shared" ca="1" si="20"/>
        <v/>
      </c>
      <c r="B182" s="139" t="str">
        <f t="shared" ca="1" si="14"/>
        <v/>
      </c>
      <c r="C182" s="140" t="str">
        <f t="shared" ca="1" si="15"/>
        <v/>
      </c>
      <c r="D182" s="140" t="str">
        <f t="shared" ca="1" si="16"/>
        <v/>
      </c>
      <c r="F182" s="140" t="str">
        <f t="shared" ca="1" si="17"/>
        <v/>
      </c>
      <c r="G182" s="140" t="str">
        <f t="shared" ca="1" si="18"/>
        <v/>
      </c>
      <c r="H182" s="140" t="str">
        <f t="shared" ca="1" si="19"/>
        <v/>
      </c>
      <c r="J182" s="122"/>
    </row>
    <row r="183" spans="1:10" x14ac:dyDescent="0.3">
      <c r="A183" s="138" t="str">
        <f t="shared" ca="1" si="20"/>
        <v/>
      </c>
      <c r="B183" s="139" t="str">
        <f t="shared" ca="1" si="14"/>
        <v/>
      </c>
      <c r="C183" s="140" t="str">
        <f t="shared" ca="1" si="15"/>
        <v/>
      </c>
      <c r="D183" s="140" t="str">
        <f t="shared" ca="1" si="16"/>
        <v/>
      </c>
      <c r="F183" s="140" t="str">
        <f t="shared" ca="1" si="17"/>
        <v/>
      </c>
      <c r="G183" s="140" t="str">
        <f t="shared" ca="1" si="18"/>
        <v/>
      </c>
      <c r="H183" s="140" t="str">
        <f t="shared" ca="1" si="19"/>
        <v/>
      </c>
      <c r="J183" s="122"/>
    </row>
    <row r="184" spans="1:10" x14ac:dyDescent="0.3">
      <c r="A184" s="138" t="str">
        <f t="shared" ca="1" si="20"/>
        <v/>
      </c>
      <c r="B184" s="139" t="str">
        <f t="shared" ca="1" si="14"/>
        <v/>
      </c>
      <c r="C184" s="140" t="str">
        <f t="shared" ca="1" si="15"/>
        <v/>
      </c>
      <c r="D184" s="140" t="str">
        <f t="shared" ca="1" si="16"/>
        <v/>
      </c>
      <c r="F184" s="140" t="str">
        <f t="shared" ca="1" si="17"/>
        <v/>
      </c>
      <c r="G184" s="140" t="str">
        <f t="shared" ca="1" si="18"/>
        <v/>
      </c>
      <c r="H184" s="140" t="str">
        <f t="shared" ca="1" si="19"/>
        <v/>
      </c>
      <c r="J184" s="122"/>
    </row>
    <row r="185" spans="1:10" x14ac:dyDescent="0.3">
      <c r="A185" s="138" t="str">
        <f t="shared" ca="1" si="20"/>
        <v/>
      </c>
      <c r="B185" s="139" t="str">
        <f t="shared" ca="1" si="14"/>
        <v/>
      </c>
      <c r="C185" s="140" t="str">
        <f t="shared" ca="1" si="15"/>
        <v/>
      </c>
      <c r="D185" s="140" t="str">
        <f t="shared" ca="1" si="16"/>
        <v/>
      </c>
      <c r="F185" s="140" t="str">
        <f t="shared" ca="1" si="17"/>
        <v/>
      </c>
      <c r="G185" s="140" t="str">
        <f t="shared" ca="1" si="18"/>
        <v/>
      </c>
      <c r="H185" s="140" t="str">
        <f t="shared" ca="1" si="19"/>
        <v/>
      </c>
      <c r="J185" s="122"/>
    </row>
    <row r="186" spans="1:10" x14ac:dyDescent="0.3">
      <c r="A186" s="138" t="str">
        <f t="shared" ca="1" si="20"/>
        <v/>
      </c>
      <c r="B186" s="139" t="str">
        <f t="shared" ca="1" si="14"/>
        <v/>
      </c>
      <c r="C186" s="140" t="str">
        <f t="shared" ca="1" si="15"/>
        <v/>
      </c>
      <c r="D186" s="140" t="str">
        <f t="shared" ca="1" si="16"/>
        <v/>
      </c>
      <c r="F186" s="140" t="str">
        <f t="shared" ca="1" si="17"/>
        <v/>
      </c>
      <c r="G186" s="140" t="str">
        <f t="shared" ca="1" si="18"/>
        <v/>
      </c>
      <c r="H186" s="140" t="str">
        <f t="shared" ca="1" si="19"/>
        <v/>
      </c>
      <c r="J186" s="122"/>
    </row>
    <row r="187" spans="1:10" x14ac:dyDescent="0.3">
      <c r="A187" s="138" t="str">
        <f t="shared" ca="1" si="20"/>
        <v/>
      </c>
      <c r="B187" s="139" t="str">
        <f t="shared" ca="1" si="14"/>
        <v/>
      </c>
      <c r="C187" s="140" t="str">
        <f t="shared" ca="1" si="15"/>
        <v/>
      </c>
      <c r="D187" s="140" t="str">
        <f t="shared" ca="1" si="16"/>
        <v/>
      </c>
      <c r="F187" s="140" t="str">
        <f t="shared" ca="1" si="17"/>
        <v/>
      </c>
      <c r="G187" s="140" t="str">
        <f t="shared" ca="1" si="18"/>
        <v/>
      </c>
      <c r="H187" s="140" t="str">
        <f t="shared" ca="1" si="19"/>
        <v/>
      </c>
      <c r="J187" s="122"/>
    </row>
    <row r="188" spans="1:10" x14ac:dyDescent="0.3">
      <c r="A188" s="138" t="str">
        <f t="shared" ca="1" si="20"/>
        <v/>
      </c>
      <c r="B188" s="139" t="str">
        <f t="shared" ca="1" si="14"/>
        <v/>
      </c>
      <c r="C188" s="140" t="str">
        <f t="shared" ca="1" si="15"/>
        <v/>
      </c>
      <c r="D188" s="140" t="str">
        <f t="shared" ca="1" si="16"/>
        <v/>
      </c>
      <c r="F188" s="140" t="str">
        <f t="shared" ca="1" si="17"/>
        <v/>
      </c>
      <c r="G188" s="140" t="str">
        <f t="shared" ca="1" si="18"/>
        <v/>
      </c>
      <c r="H188" s="140" t="str">
        <f t="shared" ca="1" si="19"/>
        <v/>
      </c>
      <c r="J188" s="122"/>
    </row>
    <row r="189" spans="1:10" x14ac:dyDescent="0.3">
      <c r="A189" s="138" t="str">
        <f t="shared" ca="1" si="20"/>
        <v/>
      </c>
      <c r="B189" s="139" t="str">
        <f t="shared" ca="1" si="14"/>
        <v/>
      </c>
      <c r="C189" s="140" t="str">
        <f t="shared" ca="1" si="15"/>
        <v/>
      </c>
      <c r="D189" s="140" t="str">
        <f t="shared" ca="1" si="16"/>
        <v/>
      </c>
      <c r="F189" s="140" t="str">
        <f t="shared" ca="1" si="17"/>
        <v/>
      </c>
      <c r="G189" s="140" t="str">
        <f t="shared" ca="1" si="18"/>
        <v/>
      </c>
      <c r="H189" s="140" t="str">
        <f t="shared" ca="1" si="19"/>
        <v/>
      </c>
      <c r="J189" s="122"/>
    </row>
    <row r="190" spans="1:10" x14ac:dyDescent="0.3">
      <c r="A190" s="138" t="str">
        <f t="shared" ca="1" si="20"/>
        <v/>
      </c>
      <c r="B190" s="139" t="str">
        <f t="shared" ca="1" si="14"/>
        <v/>
      </c>
      <c r="C190" s="140" t="str">
        <f t="shared" ca="1" si="15"/>
        <v/>
      </c>
      <c r="D190" s="140" t="str">
        <f t="shared" ca="1" si="16"/>
        <v/>
      </c>
      <c r="F190" s="140" t="str">
        <f t="shared" ca="1" si="17"/>
        <v/>
      </c>
      <c r="G190" s="140" t="str">
        <f t="shared" ca="1" si="18"/>
        <v/>
      </c>
      <c r="H190" s="140" t="str">
        <f t="shared" ca="1" si="19"/>
        <v/>
      </c>
      <c r="J190" s="122"/>
    </row>
    <row r="191" spans="1:10" x14ac:dyDescent="0.3">
      <c r="A191" s="138" t="str">
        <f t="shared" ca="1" si="20"/>
        <v/>
      </c>
      <c r="B191" s="139" t="str">
        <f t="shared" ca="1" si="14"/>
        <v/>
      </c>
      <c r="C191" s="140" t="str">
        <f t="shared" ca="1" si="15"/>
        <v/>
      </c>
      <c r="D191" s="140" t="str">
        <f t="shared" ca="1" si="16"/>
        <v/>
      </c>
      <c r="F191" s="140" t="str">
        <f t="shared" ca="1" si="17"/>
        <v/>
      </c>
      <c r="G191" s="140" t="str">
        <f t="shared" ca="1" si="18"/>
        <v/>
      </c>
      <c r="H191" s="140" t="str">
        <f t="shared" ca="1" si="19"/>
        <v/>
      </c>
      <c r="J191" s="122"/>
    </row>
    <row r="192" spans="1:10" x14ac:dyDescent="0.3">
      <c r="A192" s="138" t="str">
        <f t="shared" ca="1" si="20"/>
        <v/>
      </c>
      <c r="B192" s="139" t="str">
        <f t="shared" ca="1" si="14"/>
        <v/>
      </c>
      <c r="C192" s="140" t="str">
        <f t="shared" ca="1" si="15"/>
        <v/>
      </c>
      <c r="D192" s="140" t="str">
        <f t="shared" ca="1" si="16"/>
        <v/>
      </c>
      <c r="F192" s="140" t="str">
        <f t="shared" ca="1" si="17"/>
        <v/>
      </c>
      <c r="G192" s="140" t="str">
        <f t="shared" ca="1" si="18"/>
        <v/>
      </c>
      <c r="H192" s="140" t="str">
        <f t="shared" ca="1" si="19"/>
        <v/>
      </c>
      <c r="J192" s="122"/>
    </row>
    <row r="193" spans="1:10" x14ac:dyDescent="0.3">
      <c r="A193" s="138" t="str">
        <f t="shared" ca="1" si="20"/>
        <v/>
      </c>
      <c r="B193" s="139" t="str">
        <f t="shared" ca="1" si="14"/>
        <v/>
      </c>
      <c r="C193" s="140" t="str">
        <f t="shared" ca="1" si="15"/>
        <v/>
      </c>
      <c r="D193" s="140" t="str">
        <f t="shared" ca="1" si="16"/>
        <v/>
      </c>
      <c r="F193" s="140" t="str">
        <f t="shared" ca="1" si="17"/>
        <v/>
      </c>
      <c r="G193" s="140" t="str">
        <f t="shared" ca="1" si="18"/>
        <v/>
      </c>
      <c r="H193" s="140" t="str">
        <f t="shared" ca="1" si="19"/>
        <v/>
      </c>
      <c r="J193" s="122"/>
    </row>
    <row r="194" spans="1:10" x14ac:dyDescent="0.3">
      <c r="A194" s="138" t="str">
        <f t="shared" ca="1" si="20"/>
        <v/>
      </c>
      <c r="B194" s="139" t="str">
        <f t="shared" ca="1" si="14"/>
        <v/>
      </c>
      <c r="C194" s="140" t="str">
        <f t="shared" ca="1" si="15"/>
        <v/>
      </c>
      <c r="D194" s="140" t="str">
        <f t="shared" ca="1" si="16"/>
        <v/>
      </c>
      <c r="F194" s="140" t="str">
        <f t="shared" ca="1" si="17"/>
        <v/>
      </c>
      <c r="G194" s="140" t="str">
        <f t="shared" ca="1" si="18"/>
        <v/>
      </c>
      <c r="H194" s="140" t="str">
        <f t="shared" ca="1" si="19"/>
        <v/>
      </c>
      <c r="J194" s="122"/>
    </row>
    <row r="195" spans="1:10" x14ac:dyDescent="0.3">
      <c r="A195" s="138" t="str">
        <f t="shared" ca="1" si="20"/>
        <v/>
      </c>
      <c r="B195" s="139" t="str">
        <f t="shared" ca="1" si="14"/>
        <v/>
      </c>
      <c r="C195" s="140" t="str">
        <f t="shared" ca="1" si="15"/>
        <v/>
      </c>
      <c r="D195" s="140" t="str">
        <f t="shared" ca="1" si="16"/>
        <v/>
      </c>
      <c r="F195" s="140" t="str">
        <f t="shared" ca="1" si="17"/>
        <v/>
      </c>
      <c r="G195" s="140" t="str">
        <f t="shared" ca="1" si="18"/>
        <v/>
      </c>
      <c r="H195" s="140" t="str">
        <f t="shared" ca="1" si="19"/>
        <v/>
      </c>
      <c r="J195" s="122"/>
    </row>
    <row r="196" spans="1:10" x14ac:dyDescent="0.3">
      <c r="A196" s="138" t="str">
        <f t="shared" ca="1" si="20"/>
        <v/>
      </c>
      <c r="B196" s="139" t="str">
        <f t="shared" ca="1" si="14"/>
        <v/>
      </c>
      <c r="C196" s="140" t="str">
        <f t="shared" ca="1" si="15"/>
        <v/>
      </c>
      <c r="D196" s="140" t="str">
        <f t="shared" ca="1" si="16"/>
        <v/>
      </c>
      <c r="F196" s="140" t="str">
        <f t="shared" ca="1" si="17"/>
        <v/>
      </c>
      <c r="G196" s="140" t="str">
        <f t="shared" ca="1" si="18"/>
        <v/>
      </c>
      <c r="H196" s="140" t="str">
        <f t="shared" ca="1" si="19"/>
        <v/>
      </c>
      <c r="J196" s="122"/>
    </row>
    <row r="197" spans="1:10" x14ac:dyDescent="0.3">
      <c r="A197" s="138" t="str">
        <f t="shared" ca="1" si="20"/>
        <v/>
      </c>
      <c r="B197" s="139" t="str">
        <f t="shared" ca="1" si="14"/>
        <v/>
      </c>
      <c r="C197" s="140" t="str">
        <f t="shared" ca="1" si="15"/>
        <v/>
      </c>
      <c r="D197" s="140" t="str">
        <f t="shared" ca="1" si="16"/>
        <v/>
      </c>
      <c r="F197" s="140" t="str">
        <f t="shared" ca="1" si="17"/>
        <v/>
      </c>
      <c r="G197" s="140" t="str">
        <f t="shared" ca="1" si="18"/>
        <v/>
      </c>
      <c r="H197" s="140" t="str">
        <f t="shared" ca="1" si="19"/>
        <v/>
      </c>
      <c r="J197" s="122"/>
    </row>
    <row r="198" spans="1:10" x14ac:dyDescent="0.3">
      <c r="A198" s="138" t="str">
        <f t="shared" ca="1" si="20"/>
        <v/>
      </c>
      <c r="B198" s="139" t="str">
        <f t="shared" ca="1" si="14"/>
        <v/>
      </c>
      <c r="C198" s="140" t="str">
        <f t="shared" ca="1" si="15"/>
        <v/>
      </c>
      <c r="D198" s="140" t="str">
        <f t="shared" ca="1" si="16"/>
        <v/>
      </c>
      <c r="F198" s="140" t="str">
        <f t="shared" ca="1" si="17"/>
        <v/>
      </c>
      <c r="G198" s="140" t="str">
        <f t="shared" ca="1" si="18"/>
        <v/>
      </c>
      <c r="H198" s="140" t="str">
        <f t="shared" ca="1" si="19"/>
        <v/>
      </c>
      <c r="J198" s="122"/>
    </row>
    <row r="199" spans="1:10" x14ac:dyDescent="0.3">
      <c r="A199" s="138" t="str">
        <f t="shared" ca="1" si="20"/>
        <v/>
      </c>
      <c r="B199" s="139" t="str">
        <f t="shared" ca="1" si="14"/>
        <v/>
      </c>
      <c r="C199" s="140" t="str">
        <f t="shared" ca="1" si="15"/>
        <v/>
      </c>
      <c r="D199" s="140" t="str">
        <f t="shared" ca="1" si="16"/>
        <v/>
      </c>
      <c r="F199" s="140" t="str">
        <f t="shared" ca="1" si="17"/>
        <v/>
      </c>
      <c r="G199" s="140" t="str">
        <f t="shared" ca="1" si="18"/>
        <v/>
      </c>
      <c r="H199" s="140" t="str">
        <f t="shared" ca="1" si="19"/>
        <v/>
      </c>
      <c r="J199" s="122"/>
    </row>
    <row r="200" spans="1:10" x14ac:dyDescent="0.3">
      <c r="A200" s="138" t="str">
        <f t="shared" ca="1" si="20"/>
        <v/>
      </c>
      <c r="B200" s="139" t="str">
        <f t="shared" ca="1" si="14"/>
        <v/>
      </c>
      <c r="C200" s="140" t="str">
        <f t="shared" ca="1" si="15"/>
        <v/>
      </c>
      <c r="D200" s="140" t="str">
        <f t="shared" ca="1" si="16"/>
        <v/>
      </c>
      <c r="F200" s="140" t="str">
        <f t="shared" ca="1" si="17"/>
        <v/>
      </c>
      <c r="G200" s="140" t="str">
        <f t="shared" ca="1" si="18"/>
        <v/>
      </c>
      <c r="H200" s="140" t="str">
        <f t="shared" ca="1" si="19"/>
        <v/>
      </c>
      <c r="J200" s="122"/>
    </row>
    <row r="201" spans="1:10" x14ac:dyDescent="0.3">
      <c r="A201" s="138" t="str">
        <f t="shared" ca="1" si="20"/>
        <v/>
      </c>
      <c r="B201" s="139" t="str">
        <f t="shared" ca="1" si="14"/>
        <v/>
      </c>
      <c r="C201" s="140" t="str">
        <f t="shared" ca="1" si="15"/>
        <v/>
      </c>
      <c r="D201" s="140" t="str">
        <f t="shared" ca="1" si="16"/>
        <v/>
      </c>
      <c r="F201" s="140" t="str">
        <f t="shared" ca="1" si="17"/>
        <v/>
      </c>
      <c r="G201" s="140" t="str">
        <f t="shared" ca="1" si="18"/>
        <v/>
      </c>
      <c r="H201" s="140" t="str">
        <f t="shared" ca="1" si="19"/>
        <v/>
      </c>
      <c r="J201" s="122"/>
    </row>
    <row r="202" spans="1:10" x14ac:dyDescent="0.3">
      <c r="A202" s="138" t="str">
        <f t="shared" ca="1" si="20"/>
        <v/>
      </c>
      <c r="B202" s="139" t="str">
        <f t="shared" ca="1" si="14"/>
        <v/>
      </c>
      <c r="C202" s="140" t="str">
        <f t="shared" ca="1" si="15"/>
        <v/>
      </c>
      <c r="D202" s="140" t="str">
        <f t="shared" ca="1" si="16"/>
        <v/>
      </c>
      <c r="F202" s="140" t="str">
        <f t="shared" ca="1" si="17"/>
        <v/>
      </c>
      <c r="G202" s="140" t="str">
        <f t="shared" ca="1" si="18"/>
        <v/>
      </c>
      <c r="H202" s="140" t="str">
        <f t="shared" ca="1" si="19"/>
        <v/>
      </c>
      <c r="J202" s="122"/>
    </row>
    <row r="203" spans="1:10" x14ac:dyDescent="0.3">
      <c r="A203" s="138" t="str">
        <f t="shared" ca="1" si="20"/>
        <v/>
      </c>
      <c r="B203" s="139" t="str">
        <f t="shared" ca="1" si="14"/>
        <v/>
      </c>
      <c r="C203" s="140" t="str">
        <f t="shared" ca="1" si="15"/>
        <v/>
      </c>
      <c r="D203" s="140" t="str">
        <f t="shared" ca="1" si="16"/>
        <v/>
      </c>
      <c r="F203" s="140" t="str">
        <f t="shared" ca="1" si="17"/>
        <v/>
      </c>
      <c r="G203" s="140" t="str">
        <f t="shared" ca="1" si="18"/>
        <v/>
      </c>
      <c r="H203" s="140" t="str">
        <f t="shared" ca="1" si="19"/>
        <v/>
      </c>
      <c r="J203" s="122"/>
    </row>
    <row r="204" spans="1:10" x14ac:dyDescent="0.3">
      <c r="A204" s="138" t="str">
        <f t="shared" ca="1" si="20"/>
        <v/>
      </c>
      <c r="B204" s="139" t="str">
        <f t="shared" ca="1" si="14"/>
        <v/>
      </c>
      <c r="C204" s="140" t="str">
        <f t="shared" ca="1" si="15"/>
        <v/>
      </c>
      <c r="D204" s="140" t="str">
        <f t="shared" ca="1" si="16"/>
        <v/>
      </c>
      <c r="F204" s="140" t="str">
        <f t="shared" ca="1" si="17"/>
        <v/>
      </c>
      <c r="G204" s="140" t="str">
        <f t="shared" ca="1" si="18"/>
        <v/>
      </c>
      <c r="H204" s="140" t="str">
        <f t="shared" ca="1" si="19"/>
        <v/>
      </c>
      <c r="J204" s="122"/>
    </row>
    <row r="205" spans="1:10" x14ac:dyDescent="0.3">
      <c r="A205" s="138" t="str">
        <f t="shared" ca="1" si="20"/>
        <v/>
      </c>
      <c r="B205" s="139" t="str">
        <f t="shared" ca="1" si="14"/>
        <v/>
      </c>
      <c r="C205" s="140" t="str">
        <f t="shared" ca="1" si="15"/>
        <v/>
      </c>
      <c r="D205" s="140" t="str">
        <f t="shared" ca="1" si="16"/>
        <v/>
      </c>
      <c r="F205" s="140" t="str">
        <f t="shared" ca="1" si="17"/>
        <v/>
      </c>
      <c r="G205" s="140" t="str">
        <f t="shared" ca="1" si="18"/>
        <v/>
      </c>
      <c r="H205" s="140" t="str">
        <f t="shared" ca="1" si="19"/>
        <v/>
      </c>
      <c r="J205" s="122"/>
    </row>
    <row r="206" spans="1:10" x14ac:dyDescent="0.3">
      <c r="A206" s="138" t="str">
        <f t="shared" ca="1" si="20"/>
        <v/>
      </c>
      <c r="B206" s="139" t="str">
        <f t="shared" ca="1" si="14"/>
        <v/>
      </c>
      <c r="C206" s="140" t="str">
        <f t="shared" ca="1" si="15"/>
        <v/>
      </c>
      <c r="D206" s="140" t="str">
        <f t="shared" ca="1" si="16"/>
        <v/>
      </c>
      <c r="F206" s="140" t="str">
        <f t="shared" ca="1" si="17"/>
        <v/>
      </c>
      <c r="G206" s="140" t="str">
        <f t="shared" ca="1" si="18"/>
        <v/>
      </c>
      <c r="H206" s="140" t="str">
        <f t="shared" ca="1" si="19"/>
        <v/>
      </c>
      <c r="J206" s="122"/>
    </row>
    <row r="207" spans="1:10" x14ac:dyDescent="0.3">
      <c r="A207" s="138" t="str">
        <f t="shared" ca="1" si="20"/>
        <v/>
      </c>
      <c r="B207" s="139" t="str">
        <f t="shared" ca="1" si="14"/>
        <v/>
      </c>
      <c r="C207" s="140" t="str">
        <f t="shared" ca="1" si="15"/>
        <v/>
      </c>
      <c r="D207" s="140" t="str">
        <f t="shared" ca="1" si="16"/>
        <v/>
      </c>
      <c r="F207" s="140" t="str">
        <f t="shared" ca="1" si="17"/>
        <v/>
      </c>
      <c r="G207" s="140" t="str">
        <f t="shared" ca="1" si="18"/>
        <v/>
      </c>
      <c r="H207" s="140" t="str">
        <f t="shared" ca="1" si="19"/>
        <v/>
      </c>
      <c r="J207" s="122"/>
    </row>
    <row r="208" spans="1:10" x14ac:dyDescent="0.3">
      <c r="A208" s="138" t="str">
        <f t="shared" ca="1" si="20"/>
        <v/>
      </c>
      <c r="B208" s="139" t="str">
        <f t="shared" ca="1" si="14"/>
        <v/>
      </c>
      <c r="C208" s="140" t="str">
        <f t="shared" ca="1" si="15"/>
        <v/>
      </c>
      <c r="D208" s="140" t="str">
        <f t="shared" ca="1" si="16"/>
        <v/>
      </c>
      <c r="F208" s="140" t="str">
        <f t="shared" ca="1" si="17"/>
        <v/>
      </c>
      <c r="G208" s="140" t="str">
        <f t="shared" ca="1" si="18"/>
        <v/>
      </c>
      <c r="H208" s="140" t="str">
        <f t="shared" ca="1" si="19"/>
        <v/>
      </c>
      <c r="J208" s="122"/>
    </row>
    <row r="209" spans="1:10" x14ac:dyDescent="0.3">
      <c r="A209" s="138" t="str">
        <f t="shared" ca="1" si="20"/>
        <v/>
      </c>
      <c r="B209" s="139" t="str">
        <f t="shared" ca="1" si="14"/>
        <v/>
      </c>
      <c r="C209" s="140" t="str">
        <f t="shared" ca="1" si="15"/>
        <v/>
      </c>
      <c r="D209" s="140" t="str">
        <f t="shared" ca="1" si="16"/>
        <v/>
      </c>
      <c r="F209" s="140" t="str">
        <f t="shared" ca="1" si="17"/>
        <v/>
      </c>
      <c r="G209" s="140" t="str">
        <f t="shared" ca="1" si="18"/>
        <v/>
      </c>
      <c r="H209" s="140" t="str">
        <f t="shared" ca="1" si="19"/>
        <v/>
      </c>
      <c r="J209" s="122"/>
    </row>
    <row r="210" spans="1:10" x14ac:dyDescent="0.3">
      <c r="A210" s="138" t="str">
        <f t="shared" ca="1" si="20"/>
        <v/>
      </c>
      <c r="B210" s="139" t="str">
        <f t="shared" ca="1" si="14"/>
        <v/>
      </c>
      <c r="C210" s="140" t="str">
        <f t="shared" ca="1" si="15"/>
        <v/>
      </c>
      <c r="D210" s="140" t="str">
        <f t="shared" ca="1" si="16"/>
        <v/>
      </c>
      <c r="F210" s="140" t="str">
        <f t="shared" ca="1" si="17"/>
        <v/>
      </c>
      <c r="G210" s="140" t="str">
        <f t="shared" ca="1" si="18"/>
        <v/>
      </c>
      <c r="H210" s="140" t="str">
        <f t="shared" ca="1" si="19"/>
        <v/>
      </c>
      <c r="J210" s="122"/>
    </row>
    <row r="211" spans="1:10" x14ac:dyDescent="0.3">
      <c r="A211" s="138" t="str">
        <f t="shared" ca="1" si="20"/>
        <v/>
      </c>
      <c r="B211" s="139" t="str">
        <f t="shared" ca="1" si="14"/>
        <v/>
      </c>
      <c r="C211" s="140" t="str">
        <f t="shared" ca="1" si="15"/>
        <v/>
      </c>
      <c r="D211" s="140" t="str">
        <f t="shared" ca="1" si="16"/>
        <v/>
      </c>
      <c r="F211" s="140" t="str">
        <f t="shared" ca="1" si="17"/>
        <v/>
      </c>
      <c r="G211" s="140" t="str">
        <f t="shared" ca="1" si="18"/>
        <v/>
      </c>
      <c r="H211" s="140" t="str">
        <f t="shared" ca="1" si="19"/>
        <v/>
      </c>
      <c r="J211" s="122"/>
    </row>
    <row r="212" spans="1:10" x14ac:dyDescent="0.3">
      <c r="A212" s="138" t="str">
        <f t="shared" ca="1" si="20"/>
        <v/>
      </c>
      <c r="B212" s="139" t="str">
        <f t="shared" ref="B212:B275" ca="1" si="21">IF(A212="","",IF($K$13=26,(A212-1)*14+$D$9,IF($K$13=52,(A212-1)*7+$D$9,DATE(YEAR($D$9),MONTH($D$9)+(A212-1)*$L$13,IF($K$13=24,IF((MOD(A212-1,2))=1,DAY($D$9)+14,DAY($D$9)),DAY($D$9))))))</f>
        <v/>
      </c>
      <c r="C212" s="140" t="str">
        <f t="shared" ref="C212:C275" ca="1" si="22">IF(A212="","",IF(A212=$D$12,H211+D212,IF(IF($E$15,$D$15,$D$14)&gt;H211+D212,H211+D212,IF($E$15,$D$15,$D$14))))</f>
        <v/>
      </c>
      <c r="D212" s="140" t="str">
        <f t="shared" ref="D212:D275" ca="1" si="23">IF(B212="","",IF(roundOpt,ROUND((B212-B211)*$H$5*G211,2),(B212-B211)*$H$5*G211))</f>
        <v/>
      </c>
      <c r="F212" s="140" t="str">
        <f t="shared" ref="F212:F275" ca="1" si="24">IF(B212="","",IF(C212&gt;F211+D212,0,F211+D212-C212))</f>
        <v/>
      </c>
      <c r="G212" s="140" t="str">
        <f t="shared" ref="G212:G275" ca="1" si="25">IF(B212="","",IF(C212&gt;D212+F211,G211+F211+D212-C212,G211))</f>
        <v/>
      </c>
      <c r="H212" s="140" t="str">
        <f t="shared" ref="H212:H275" ca="1" si="26">IF(B212="","",G212+F212)</f>
        <v/>
      </c>
      <c r="J212" s="122"/>
    </row>
    <row r="213" spans="1:10" x14ac:dyDescent="0.3">
      <c r="A213" s="138" t="str">
        <f t="shared" ca="1" si="20"/>
        <v/>
      </c>
      <c r="B213" s="139" t="str">
        <f t="shared" ca="1" si="21"/>
        <v/>
      </c>
      <c r="C213" s="140" t="str">
        <f t="shared" ca="1" si="22"/>
        <v/>
      </c>
      <c r="D213" s="140" t="str">
        <f t="shared" ca="1" si="23"/>
        <v/>
      </c>
      <c r="F213" s="140" t="str">
        <f t="shared" ca="1" si="24"/>
        <v/>
      </c>
      <c r="G213" s="140" t="str">
        <f t="shared" ca="1" si="25"/>
        <v/>
      </c>
      <c r="H213" s="140" t="str">
        <f t="shared" ca="1" si="26"/>
        <v/>
      </c>
      <c r="J213" s="122"/>
    </row>
    <row r="214" spans="1:10" x14ac:dyDescent="0.3">
      <c r="A214" s="138" t="str">
        <f t="shared" ref="A214:A277" ca="1" si="27">IF(OR(H213&lt;=0,H213=""),"",OFFSET(A214,-1,0,1,1)+1)</f>
        <v/>
      </c>
      <c r="B214" s="139" t="str">
        <f t="shared" ca="1" si="21"/>
        <v/>
      </c>
      <c r="C214" s="140" t="str">
        <f t="shared" ca="1" si="22"/>
        <v/>
      </c>
      <c r="D214" s="140" t="str">
        <f t="shared" ca="1" si="23"/>
        <v/>
      </c>
      <c r="F214" s="140" t="str">
        <f t="shared" ca="1" si="24"/>
        <v/>
      </c>
      <c r="G214" s="140" t="str">
        <f t="shared" ca="1" si="25"/>
        <v/>
      </c>
      <c r="H214" s="140" t="str">
        <f t="shared" ca="1" si="26"/>
        <v/>
      </c>
      <c r="J214" s="122"/>
    </row>
    <row r="215" spans="1:10" x14ac:dyDescent="0.3">
      <c r="A215" s="138" t="str">
        <f t="shared" ca="1" si="27"/>
        <v/>
      </c>
      <c r="B215" s="139" t="str">
        <f t="shared" ca="1" si="21"/>
        <v/>
      </c>
      <c r="C215" s="140" t="str">
        <f t="shared" ca="1" si="22"/>
        <v/>
      </c>
      <c r="D215" s="140" t="str">
        <f t="shared" ca="1" si="23"/>
        <v/>
      </c>
      <c r="F215" s="140" t="str">
        <f t="shared" ca="1" si="24"/>
        <v/>
      </c>
      <c r="G215" s="140" t="str">
        <f t="shared" ca="1" si="25"/>
        <v/>
      </c>
      <c r="H215" s="140" t="str">
        <f t="shared" ca="1" si="26"/>
        <v/>
      </c>
      <c r="J215" s="122"/>
    </row>
    <row r="216" spans="1:10" x14ac:dyDescent="0.3">
      <c r="A216" s="138" t="str">
        <f t="shared" ca="1" si="27"/>
        <v/>
      </c>
      <c r="B216" s="139" t="str">
        <f t="shared" ca="1" si="21"/>
        <v/>
      </c>
      <c r="C216" s="140" t="str">
        <f t="shared" ca="1" si="22"/>
        <v/>
      </c>
      <c r="D216" s="140" t="str">
        <f t="shared" ca="1" si="23"/>
        <v/>
      </c>
      <c r="F216" s="140" t="str">
        <f t="shared" ca="1" si="24"/>
        <v/>
      </c>
      <c r="G216" s="140" t="str">
        <f t="shared" ca="1" si="25"/>
        <v/>
      </c>
      <c r="H216" s="140" t="str">
        <f t="shared" ca="1" si="26"/>
        <v/>
      </c>
      <c r="J216" s="122"/>
    </row>
    <row r="217" spans="1:10" x14ac:dyDescent="0.3">
      <c r="A217" s="138" t="str">
        <f t="shared" ca="1" si="27"/>
        <v/>
      </c>
      <c r="B217" s="139" t="str">
        <f t="shared" ca="1" si="21"/>
        <v/>
      </c>
      <c r="C217" s="140" t="str">
        <f t="shared" ca="1" si="22"/>
        <v/>
      </c>
      <c r="D217" s="140" t="str">
        <f t="shared" ca="1" si="23"/>
        <v/>
      </c>
      <c r="F217" s="140" t="str">
        <f t="shared" ca="1" si="24"/>
        <v/>
      </c>
      <c r="G217" s="140" t="str">
        <f t="shared" ca="1" si="25"/>
        <v/>
      </c>
      <c r="H217" s="140" t="str">
        <f t="shared" ca="1" si="26"/>
        <v/>
      </c>
      <c r="J217" s="122"/>
    </row>
    <row r="218" spans="1:10" x14ac:dyDescent="0.3">
      <c r="A218" s="138" t="str">
        <f t="shared" ca="1" si="27"/>
        <v/>
      </c>
      <c r="B218" s="139" t="str">
        <f t="shared" ca="1" si="21"/>
        <v/>
      </c>
      <c r="C218" s="140" t="str">
        <f t="shared" ca="1" si="22"/>
        <v/>
      </c>
      <c r="D218" s="140" t="str">
        <f t="shared" ca="1" si="23"/>
        <v/>
      </c>
      <c r="F218" s="140" t="str">
        <f t="shared" ca="1" si="24"/>
        <v/>
      </c>
      <c r="G218" s="140" t="str">
        <f t="shared" ca="1" si="25"/>
        <v/>
      </c>
      <c r="H218" s="140" t="str">
        <f t="shared" ca="1" si="26"/>
        <v/>
      </c>
      <c r="J218" s="122"/>
    </row>
    <row r="219" spans="1:10" x14ac:dyDescent="0.3">
      <c r="A219" s="138" t="str">
        <f t="shared" ca="1" si="27"/>
        <v/>
      </c>
      <c r="B219" s="139" t="str">
        <f t="shared" ca="1" si="21"/>
        <v/>
      </c>
      <c r="C219" s="140" t="str">
        <f t="shared" ca="1" si="22"/>
        <v/>
      </c>
      <c r="D219" s="140" t="str">
        <f t="shared" ca="1" si="23"/>
        <v/>
      </c>
      <c r="F219" s="140" t="str">
        <f t="shared" ca="1" si="24"/>
        <v/>
      </c>
      <c r="G219" s="140" t="str">
        <f t="shared" ca="1" si="25"/>
        <v/>
      </c>
      <c r="H219" s="140" t="str">
        <f t="shared" ca="1" si="26"/>
        <v/>
      </c>
      <c r="J219" s="122"/>
    </row>
    <row r="220" spans="1:10" x14ac:dyDescent="0.3">
      <c r="A220" s="138" t="str">
        <f t="shared" ca="1" si="27"/>
        <v/>
      </c>
      <c r="B220" s="139" t="str">
        <f t="shared" ca="1" si="21"/>
        <v/>
      </c>
      <c r="C220" s="140" t="str">
        <f t="shared" ca="1" si="22"/>
        <v/>
      </c>
      <c r="D220" s="140" t="str">
        <f t="shared" ca="1" si="23"/>
        <v/>
      </c>
      <c r="F220" s="140" t="str">
        <f t="shared" ca="1" si="24"/>
        <v/>
      </c>
      <c r="G220" s="140" t="str">
        <f t="shared" ca="1" si="25"/>
        <v/>
      </c>
      <c r="H220" s="140" t="str">
        <f t="shared" ca="1" si="26"/>
        <v/>
      </c>
      <c r="J220" s="122"/>
    </row>
    <row r="221" spans="1:10" x14ac:dyDescent="0.3">
      <c r="A221" s="138" t="str">
        <f t="shared" ca="1" si="27"/>
        <v/>
      </c>
      <c r="B221" s="139" t="str">
        <f t="shared" ca="1" si="21"/>
        <v/>
      </c>
      <c r="C221" s="140" t="str">
        <f t="shared" ca="1" si="22"/>
        <v/>
      </c>
      <c r="D221" s="140" t="str">
        <f t="shared" ca="1" si="23"/>
        <v/>
      </c>
      <c r="F221" s="140" t="str">
        <f t="shared" ca="1" si="24"/>
        <v/>
      </c>
      <c r="G221" s="140" t="str">
        <f t="shared" ca="1" si="25"/>
        <v/>
      </c>
      <c r="H221" s="140" t="str">
        <f t="shared" ca="1" si="26"/>
        <v/>
      </c>
      <c r="J221" s="122"/>
    </row>
    <row r="222" spans="1:10" x14ac:dyDescent="0.3">
      <c r="A222" s="138" t="str">
        <f t="shared" ca="1" si="27"/>
        <v/>
      </c>
      <c r="B222" s="139" t="str">
        <f t="shared" ca="1" si="21"/>
        <v/>
      </c>
      <c r="C222" s="140" t="str">
        <f t="shared" ca="1" si="22"/>
        <v/>
      </c>
      <c r="D222" s="140" t="str">
        <f t="shared" ca="1" si="23"/>
        <v/>
      </c>
      <c r="F222" s="140" t="str">
        <f t="shared" ca="1" si="24"/>
        <v/>
      </c>
      <c r="G222" s="140" t="str">
        <f t="shared" ca="1" si="25"/>
        <v/>
      </c>
      <c r="H222" s="140" t="str">
        <f t="shared" ca="1" si="26"/>
        <v/>
      </c>
      <c r="J222" s="122"/>
    </row>
    <row r="223" spans="1:10" x14ac:dyDescent="0.3">
      <c r="A223" s="138" t="str">
        <f t="shared" ca="1" si="27"/>
        <v/>
      </c>
      <c r="B223" s="139" t="str">
        <f t="shared" ca="1" si="21"/>
        <v/>
      </c>
      <c r="C223" s="140" t="str">
        <f t="shared" ca="1" si="22"/>
        <v/>
      </c>
      <c r="D223" s="140" t="str">
        <f t="shared" ca="1" si="23"/>
        <v/>
      </c>
      <c r="F223" s="140" t="str">
        <f t="shared" ca="1" si="24"/>
        <v/>
      </c>
      <c r="G223" s="140" t="str">
        <f t="shared" ca="1" si="25"/>
        <v/>
      </c>
      <c r="H223" s="140" t="str">
        <f t="shared" ca="1" si="26"/>
        <v/>
      </c>
      <c r="J223" s="122"/>
    </row>
    <row r="224" spans="1:10" x14ac:dyDescent="0.3">
      <c r="A224" s="138" t="str">
        <f t="shared" ca="1" si="27"/>
        <v/>
      </c>
      <c r="B224" s="139" t="str">
        <f t="shared" ca="1" si="21"/>
        <v/>
      </c>
      <c r="C224" s="140" t="str">
        <f t="shared" ca="1" si="22"/>
        <v/>
      </c>
      <c r="D224" s="140" t="str">
        <f t="shared" ca="1" si="23"/>
        <v/>
      </c>
      <c r="F224" s="140" t="str">
        <f t="shared" ca="1" si="24"/>
        <v/>
      </c>
      <c r="G224" s="140" t="str">
        <f t="shared" ca="1" si="25"/>
        <v/>
      </c>
      <c r="H224" s="140" t="str">
        <f t="shared" ca="1" si="26"/>
        <v/>
      </c>
      <c r="J224" s="122"/>
    </row>
    <row r="225" spans="1:10" x14ac:dyDescent="0.3">
      <c r="A225" s="138" t="str">
        <f t="shared" ca="1" si="27"/>
        <v/>
      </c>
      <c r="B225" s="139" t="str">
        <f t="shared" ca="1" si="21"/>
        <v/>
      </c>
      <c r="C225" s="140" t="str">
        <f t="shared" ca="1" si="22"/>
        <v/>
      </c>
      <c r="D225" s="140" t="str">
        <f t="shared" ca="1" si="23"/>
        <v/>
      </c>
      <c r="F225" s="140" t="str">
        <f t="shared" ca="1" si="24"/>
        <v/>
      </c>
      <c r="G225" s="140" t="str">
        <f t="shared" ca="1" si="25"/>
        <v/>
      </c>
      <c r="H225" s="140" t="str">
        <f t="shared" ca="1" si="26"/>
        <v/>
      </c>
      <c r="J225" s="122"/>
    </row>
    <row r="226" spans="1:10" x14ac:dyDescent="0.3">
      <c r="A226" s="138" t="str">
        <f t="shared" ca="1" si="27"/>
        <v/>
      </c>
      <c r="B226" s="139" t="str">
        <f t="shared" ca="1" si="21"/>
        <v/>
      </c>
      <c r="C226" s="140" t="str">
        <f t="shared" ca="1" si="22"/>
        <v/>
      </c>
      <c r="D226" s="140" t="str">
        <f t="shared" ca="1" si="23"/>
        <v/>
      </c>
      <c r="F226" s="140" t="str">
        <f t="shared" ca="1" si="24"/>
        <v/>
      </c>
      <c r="G226" s="140" t="str">
        <f t="shared" ca="1" si="25"/>
        <v/>
      </c>
      <c r="H226" s="140" t="str">
        <f t="shared" ca="1" si="26"/>
        <v/>
      </c>
      <c r="J226" s="122"/>
    </row>
    <row r="227" spans="1:10" x14ac:dyDescent="0.3">
      <c r="A227" s="138" t="str">
        <f t="shared" ca="1" si="27"/>
        <v/>
      </c>
      <c r="B227" s="139" t="str">
        <f t="shared" ca="1" si="21"/>
        <v/>
      </c>
      <c r="C227" s="140" t="str">
        <f t="shared" ca="1" si="22"/>
        <v/>
      </c>
      <c r="D227" s="140" t="str">
        <f t="shared" ca="1" si="23"/>
        <v/>
      </c>
      <c r="F227" s="140" t="str">
        <f t="shared" ca="1" si="24"/>
        <v/>
      </c>
      <c r="G227" s="140" t="str">
        <f t="shared" ca="1" si="25"/>
        <v/>
      </c>
      <c r="H227" s="140" t="str">
        <f t="shared" ca="1" si="26"/>
        <v/>
      </c>
      <c r="J227" s="122"/>
    </row>
    <row r="228" spans="1:10" x14ac:dyDescent="0.3">
      <c r="A228" s="138" t="str">
        <f t="shared" ca="1" si="27"/>
        <v/>
      </c>
      <c r="B228" s="139" t="str">
        <f t="shared" ca="1" si="21"/>
        <v/>
      </c>
      <c r="C228" s="140" t="str">
        <f t="shared" ca="1" si="22"/>
        <v/>
      </c>
      <c r="D228" s="140" t="str">
        <f t="shared" ca="1" si="23"/>
        <v/>
      </c>
      <c r="F228" s="140" t="str">
        <f t="shared" ca="1" si="24"/>
        <v/>
      </c>
      <c r="G228" s="140" t="str">
        <f t="shared" ca="1" si="25"/>
        <v/>
      </c>
      <c r="H228" s="140" t="str">
        <f t="shared" ca="1" si="26"/>
        <v/>
      </c>
      <c r="J228" s="122"/>
    </row>
    <row r="229" spans="1:10" x14ac:dyDescent="0.3">
      <c r="A229" s="138" t="str">
        <f t="shared" ca="1" si="27"/>
        <v/>
      </c>
      <c r="B229" s="139" t="str">
        <f t="shared" ca="1" si="21"/>
        <v/>
      </c>
      <c r="C229" s="140" t="str">
        <f t="shared" ca="1" si="22"/>
        <v/>
      </c>
      <c r="D229" s="140" t="str">
        <f t="shared" ca="1" si="23"/>
        <v/>
      </c>
      <c r="F229" s="140" t="str">
        <f t="shared" ca="1" si="24"/>
        <v/>
      </c>
      <c r="G229" s="140" t="str">
        <f t="shared" ca="1" si="25"/>
        <v/>
      </c>
      <c r="H229" s="140" t="str">
        <f t="shared" ca="1" si="26"/>
        <v/>
      </c>
      <c r="J229" s="122"/>
    </row>
    <row r="230" spans="1:10" x14ac:dyDescent="0.3">
      <c r="A230" s="138" t="str">
        <f t="shared" ca="1" si="27"/>
        <v/>
      </c>
      <c r="B230" s="139" t="str">
        <f t="shared" ca="1" si="21"/>
        <v/>
      </c>
      <c r="C230" s="140" t="str">
        <f t="shared" ca="1" si="22"/>
        <v/>
      </c>
      <c r="D230" s="140" t="str">
        <f t="shared" ca="1" si="23"/>
        <v/>
      </c>
      <c r="F230" s="140" t="str">
        <f t="shared" ca="1" si="24"/>
        <v/>
      </c>
      <c r="G230" s="140" t="str">
        <f t="shared" ca="1" si="25"/>
        <v/>
      </c>
      <c r="H230" s="140" t="str">
        <f t="shared" ca="1" si="26"/>
        <v/>
      </c>
      <c r="J230" s="122"/>
    </row>
    <row r="231" spans="1:10" x14ac:dyDescent="0.3">
      <c r="A231" s="138" t="str">
        <f t="shared" ca="1" si="27"/>
        <v/>
      </c>
      <c r="B231" s="139" t="str">
        <f t="shared" ca="1" si="21"/>
        <v/>
      </c>
      <c r="C231" s="140" t="str">
        <f t="shared" ca="1" si="22"/>
        <v/>
      </c>
      <c r="D231" s="140" t="str">
        <f t="shared" ca="1" si="23"/>
        <v/>
      </c>
      <c r="F231" s="140" t="str">
        <f t="shared" ca="1" si="24"/>
        <v/>
      </c>
      <c r="G231" s="140" t="str">
        <f t="shared" ca="1" si="25"/>
        <v/>
      </c>
      <c r="H231" s="140" t="str">
        <f t="shared" ca="1" si="26"/>
        <v/>
      </c>
      <c r="J231" s="122"/>
    </row>
    <row r="232" spans="1:10" x14ac:dyDescent="0.3">
      <c r="A232" s="138" t="str">
        <f t="shared" ca="1" si="27"/>
        <v/>
      </c>
      <c r="B232" s="139" t="str">
        <f t="shared" ca="1" si="21"/>
        <v/>
      </c>
      <c r="C232" s="140" t="str">
        <f t="shared" ca="1" si="22"/>
        <v/>
      </c>
      <c r="D232" s="140" t="str">
        <f t="shared" ca="1" si="23"/>
        <v/>
      </c>
      <c r="F232" s="140" t="str">
        <f t="shared" ca="1" si="24"/>
        <v/>
      </c>
      <c r="G232" s="140" t="str">
        <f t="shared" ca="1" si="25"/>
        <v/>
      </c>
      <c r="H232" s="140" t="str">
        <f t="shared" ca="1" si="26"/>
        <v/>
      </c>
      <c r="J232" s="122"/>
    </row>
    <row r="233" spans="1:10" x14ac:dyDescent="0.3">
      <c r="A233" s="138" t="str">
        <f t="shared" ca="1" si="27"/>
        <v/>
      </c>
      <c r="B233" s="139" t="str">
        <f t="shared" ca="1" si="21"/>
        <v/>
      </c>
      <c r="C233" s="140" t="str">
        <f t="shared" ca="1" si="22"/>
        <v/>
      </c>
      <c r="D233" s="140" t="str">
        <f t="shared" ca="1" si="23"/>
        <v/>
      </c>
      <c r="F233" s="140" t="str">
        <f t="shared" ca="1" si="24"/>
        <v/>
      </c>
      <c r="G233" s="140" t="str">
        <f t="shared" ca="1" si="25"/>
        <v/>
      </c>
      <c r="H233" s="140" t="str">
        <f t="shared" ca="1" si="26"/>
        <v/>
      </c>
      <c r="J233" s="122"/>
    </row>
    <row r="234" spans="1:10" x14ac:dyDescent="0.3">
      <c r="A234" s="138" t="str">
        <f t="shared" ca="1" si="27"/>
        <v/>
      </c>
      <c r="B234" s="139" t="str">
        <f t="shared" ca="1" si="21"/>
        <v/>
      </c>
      <c r="C234" s="140" t="str">
        <f t="shared" ca="1" si="22"/>
        <v/>
      </c>
      <c r="D234" s="140" t="str">
        <f t="shared" ca="1" si="23"/>
        <v/>
      </c>
      <c r="F234" s="140" t="str">
        <f t="shared" ca="1" si="24"/>
        <v/>
      </c>
      <c r="G234" s="140" t="str">
        <f t="shared" ca="1" si="25"/>
        <v/>
      </c>
      <c r="H234" s="140" t="str">
        <f t="shared" ca="1" si="26"/>
        <v/>
      </c>
      <c r="J234" s="122"/>
    </row>
    <row r="235" spans="1:10" x14ac:dyDescent="0.3">
      <c r="A235" s="138" t="str">
        <f t="shared" ca="1" si="27"/>
        <v/>
      </c>
      <c r="B235" s="139" t="str">
        <f t="shared" ca="1" si="21"/>
        <v/>
      </c>
      <c r="C235" s="140" t="str">
        <f t="shared" ca="1" si="22"/>
        <v/>
      </c>
      <c r="D235" s="140" t="str">
        <f t="shared" ca="1" si="23"/>
        <v/>
      </c>
      <c r="F235" s="140" t="str">
        <f t="shared" ca="1" si="24"/>
        <v/>
      </c>
      <c r="G235" s="140" t="str">
        <f t="shared" ca="1" si="25"/>
        <v/>
      </c>
      <c r="H235" s="140" t="str">
        <f t="shared" ca="1" si="26"/>
        <v/>
      </c>
      <c r="J235" s="122"/>
    </row>
    <row r="236" spans="1:10" x14ac:dyDescent="0.3">
      <c r="A236" s="138" t="str">
        <f t="shared" ca="1" si="27"/>
        <v/>
      </c>
      <c r="B236" s="139" t="str">
        <f t="shared" ca="1" si="21"/>
        <v/>
      </c>
      <c r="C236" s="140" t="str">
        <f t="shared" ca="1" si="22"/>
        <v/>
      </c>
      <c r="D236" s="140" t="str">
        <f t="shared" ca="1" si="23"/>
        <v/>
      </c>
      <c r="F236" s="140" t="str">
        <f t="shared" ca="1" si="24"/>
        <v/>
      </c>
      <c r="G236" s="140" t="str">
        <f t="shared" ca="1" si="25"/>
        <v/>
      </c>
      <c r="H236" s="140" t="str">
        <f t="shared" ca="1" si="26"/>
        <v/>
      </c>
      <c r="J236" s="122"/>
    </row>
    <row r="237" spans="1:10" x14ac:dyDescent="0.3">
      <c r="A237" s="138" t="str">
        <f t="shared" ca="1" si="27"/>
        <v/>
      </c>
      <c r="B237" s="139" t="str">
        <f t="shared" ca="1" si="21"/>
        <v/>
      </c>
      <c r="C237" s="140" t="str">
        <f t="shared" ca="1" si="22"/>
        <v/>
      </c>
      <c r="D237" s="140" t="str">
        <f t="shared" ca="1" si="23"/>
        <v/>
      </c>
      <c r="F237" s="140" t="str">
        <f t="shared" ca="1" si="24"/>
        <v/>
      </c>
      <c r="G237" s="140" t="str">
        <f t="shared" ca="1" si="25"/>
        <v/>
      </c>
      <c r="H237" s="140" t="str">
        <f t="shared" ca="1" si="26"/>
        <v/>
      </c>
      <c r="J237" s="122"/>
    </row>
    <row r="238" spans="1:10" x14ac:dyDescent="0.3">
      <c r="A238" s="138" t="str">
        <f t="shared" ca="1" si="27"/>
        <v/>
      </c>
      <c r="B238" s="139" t="str">
        <f t="shared" ca="1" si="21"/>
        <v/>
      </c>
      <c r="C238" s="140" t="str">
        <f t="shared" ca="1" si="22"/>
        <v/>
      </c>
      <c r="D238" s="140" t="str">
        <f t="shared" ca="1" si="23"/>
        <v/>
      </c>
      <c r="F238" s="140" t="str">
        <f t="shared" ca="1" si="24"/>
        <v/>
      </c>
      <c r="G238" s="140" t="str">
        <f t="shared" ca="1" si="25"/>
        <v/>
      </c>
      <c r="H238" s="140" t="str">
        <f t="shared" ca="1" si="26"/>
        <v/>
      </c>
      <c r="J238" s="122"/>
    </row>
    <row r="239" spans="1:10" x14ac:dyDescent="0.3">
      <c r="A239" s="138" t="str">
        <f t="shared" ca="1" si="27"/>
        <v/>
      </c>
      <c r="B239" s="139" t="str">
        <f t="shared" ca="1" si="21"/>
        <v/>
      </c>
      <c r="C239" s="140" t="str">
        <f t="shared" ca="1" si="22"/>
        <v/>
      </c>
      <c r="D239" s="140" t="str">
        <f t="shared" ca="1" si="23"/>
        <v/>
      </c>
      <c r="F239" s="140" t="str">
        <f t="shared" ca="1" si="24"/>
        <v/>
      </c>
      <c r="G239" s="140" t="str">
        <f t="shared" ca="1" si="25"/>
        <v/>
      </c>
      <c r="H239" s="140" t="str">
        <f t="shared" ca="1" si="26"/>
        <v/>
      </c>
      <c r="J239" s="122"/>
    </row>
    <row r="240" spans="1:10" x14ac:dyDescent="0.3">
      <c r="A240" s="138" t="str">
        <f t="shared" ca="1" si="27"/>
        <v/>
      </c>
      <c r="B240" s="139" t="str">
        <f t="shared" ca="1" si="21"/>
        <v/>
      </c>
      <c r="C240" s="140" t="str">
        <f t="shared" ca="1" si="22"/>
        <v/>
      </c>
      <c r="D240" s="140" t="str">
        <f t="shared" ca="1" si="23"/>
        <v/>
      </c>
      <c r="F240" s="140" t="str">
        <f t="shared" ca="1" si="24"/>
        <v/>
      </c>
      <c r="G240" s="140" t="str">
        <f t="shared" ca="1" si="25"/>
        <v/>
      </c>
      <c r="H240" s="140" t="str">
        <f t="shared" ca="1" si="26"/>
        <v/>
      </c>
      <c r="J240" s="122"/>
    </row>
    <row r="241" spans="1:10" x14ac:dyDescent="0.3">
      <c r="A241" s="138" t="str">
        <f t="shared" ca="1" si="27"/>
        <v/>
      </c>
      <c r="B241" s="139" t="str">
        <f t="shared" ca="1" si="21"/>
        <v/>
      </c>
      <c r="C241" s="140" t="str">
        <f t="shared" ca="1" si="22"/>
        <v/>
      </c>
      <c r="D241" s="140" t="str">
        <f t="shared" ca="1" si="23"/>
        <v/>
      </c>
      <c r="F241" s="140" t="str">
        <f t="shared" ca="1" si="24"/>
        <v/>
      </c>
      <c r="G241" s="140" t="str">
        <f t="shared" ca="1" si="25"/>
        <v/>
      </c>
      <c r="H241" s="140" t="str">
        <f t="shared" ca="1" si="26"/>
        <v/>
      </c>
      <c r="J241" s="122"/>
    </row>
    <row r="242" spans="1:10" x14ac:dyDescent="0.3">
      <c r="A242" s="138" t="str">
        <f t="shared" ca="1" si="27"/>
        <v/>
      </c>
      <c r="B242" s="139" t="str">
        <f t="shared" ca="1" si="21"/>
        <v/>
      </c>
      <c r="C242" s="140" t="str">
        <f t="shared" ca="1" si="22"/>
        <v/>
      </c>
      <c r="D242" s="140" t="str">
        <f t="shared" ca="1" si="23"/>
        <v/>
      </c>
      <c r="F242" s="140" t="str">
        <f t="shared" ca="1" si="24"/>
        <v/>
      </c>
      <c r="G242" s="140" t="str">
        <f t="shared" ca="1" si="25"/>
        <v/>
      </c>
      <c r="H242" s="140" t="str">
        <f t="shared" ca="1" si="26"/>
        <v/>
      </c>
      <c r="J242" s="122"/>
    </row>
    <row r="243" spans="1:10" x14ac:dyDescent="0.3">
      <c r="A243" s="138" t="str">
        <f t="shared" ca="1" si="27"/>
        <v/>
      </c>
      <c r="B243" s="139" t="str">
        <f t="shared" ca="1" si="21"/>
        <v/>
      </c>
      <c r="C243" s="140" t="str">
        <f t="shared" ca="1" si="22"/>
        <v/>
      </c>
      <c r="D243" s="140" t="str">
        <f t="shared" ca="1" si="23"/>
        <v/>
      </c>
      <c r="F243" s="140" t="str">
        <f t="shared" ca="1" si="24"/>
        <v/>
      </c>
      <c r="G243" s="140" t="str">
        <f t="shared" ca="1" si="25"/>
        <v/>
      </c>
      <c r="H243" s="140" t="str">
        <f t="shared" ca="1" si="26"/>
        <v/>
      </c>
      <c r="J243" s="122"/>
    </row>
    <row r="244" spans="1:10" x14ac:dyDescent="0.3">
      <c r="A244" s="138" t="str">
        <f t="shared" ca="1" si="27"/>
        <v/>
      </c>
      <c r="B244" s="139" t="str">
        <f t="shared" ca="1" si="21"/>
        <v/>
      </c>
      <c r="C244" s="140" t="str">
        <f t="shared" ca="1" si="22"/>
        <v/>
      </c>
      <c r="D244" s="140" t="str">
        <f t="shared" ca="1" si="23"/>
        <v/>
      </c>
      <c r="F244" s="140" t="str">
        <f t="shared" ca="1" si="24"/>
        <v/>
      </c>
      <c r="G244" s="140" t="str">
        <f t="shared" ca="1" si="25"/>
        <v/>
      </c>
      <c r="H244" s="140" t="str">
        <f t="shared" ca="1" si="26"/>
        <v/>
      </c>
      <c r="J244" s="122"/>
    </row>
    <row r="245" spans="1:10" x14ac:dyDescent="0.3">
      <c r="A245" s="138" t="str">
        <f t="shared" ca="1" si="27"/>
        <v/>
      </c>
      <c r="B245" s="139" t="str">
        <f t="shared" ca="1" si="21"/>
        <v/>
      </c>
      <c r="C245" s="140" t="str">
        <f t="shared" ca="1" si="22"/>
        <v/>
      </c>
      <c r="D245" s="140" t="str">
        <f t="shared" ca="1" si="23"/>
        <v/>
      </c>
      <c r="F245" s="140" t="str">
        <f t="shared" ca="1" si="24"/>
        <v/>
      </c>
      <c r="G245" s="140" t="str">
        <f t="shared" ca="1" si="25"/>
        <v/>
      </c>
      <c r="H245" s="140" t="str">
        <f t="shared" ca="1" si="26"/>
        <v/>
      </c>
      <c r="J245" s="122"/>
    </row>
    <row r="246" spans="1:10" x14ac:dyDescent="0.3">
      <c r="A246" s="138" t="str">
        <f t="shared" ca="1" si="27"/>
        <v/>
      </c>
      <c r="B246" s="139" t="str">
        <f t="shared" ca="1" si="21"/>
        <v/>
      </c>
      <c r="C246" s="140" t="str">
        <f t="shared" ca="1" si="22"/>
        <v/>
      </c>
      <c r="D246" s="140" t="str">
        <f t="shared" ca="1" si="23"/>
        <v/>
      </c>
      <c r="F246" s="140" t="str">
        <f t="shared" ca="1" si="24"/>
        <v/>
      </c>
      <c r="G246" s="140" t="str">
        <f t="shared" ca="1" si="25"/>
        <v/>
      </c>
      <c r="H246" s="140" t="str">
        <f t="shared" ca="1" si="26"/>
        <v/>
      </c>
      <c r="J246" s="122"/>
    </row>
    <row r="247" spans="1:10" x14ac:dyDescent="0.3">
      <c r="A247" s="138" t="str">
        <f t="shared" ca="1" si="27"/>
        <v/>
      </c>
      <c r="B247" s="139" t="str">
        <f t="shared" ca="1" si="21"/>
        <v/>
      </c>
      <c r="C247" s="140" t="str">
        <f t="shared" ca="1" si="22"/>
        <v/>
      </c>
      <c r="D247" s="140" t="str">
        <f t="shared" ca="1" si="23"/>
        <v/>
      </c>
      <c r="F247" s="140" t="str">
        <f t="shared" ca="1" si="24"/>
        <v/>
      </c>
      <c r="G247" s="140" t="str">
        <f t="shared" ca="1" si="25"/>
        <v/>
      </c>
      <c r="H247" s="140" t="str">
        <f t="shared" ca="1" si="26"/>
        <v/>
      </c>
      <c r="J247" s="122"/>
    </row>
    <row r="248" spans="1:10" x14ac:dyDescent="0.3">
      <c r="A248" s="138" t="str">
        <f t="shared" ca="1" si="27"/>
        <v/>
      </c>
      <c r="B248" s="139" t="str">
        <f t="shared" ca="1" si="21"/>
        <v/>
      </c>
      <c r="C248" s="140" t="str">
        <f t="shared" ca="1" si="22"/>
        <v/>
      </c>
      <c r="D248" s="140" t="str">
        <f t="shared" ca="1" si="23"/>
        <v/>
      </c>
      <c r="F248" s="140" t="str">
        <f t="shared" ca="1" si="24"/>
        <v/>
      </c>
      <c r="G248" s="140" t="str">
        <f t="shared" ca="1" si="25"/>
        <v/>
      </c>
      <c r="H248" s="140" t="str">
        <f t="shared" ca="1" si="26"/>
        <v/>
      </c>
      <c r="J248" s="122"/>
    </row>
    <row r="249" spans="1:10" x14ac:dyDescent="0.3">
      <c r="A249" s="138" t="str">
        <f t="shared" ca="1" si="27"/>
        <v/>
      </c>
      <c r="B249" s="139" t="str">
        <f t="shared" ca="1" si="21"/>
        <v/>
      </c>
      <c r="C249" s="140" t="str">
        <f t="shared" ca="1" si="22"/>
        <v/>
      </c>
      <c r="D249" s="140" t="str">
        <f t="shared" ca="1" si="23"/>
        <v/>
      </c>
      <c r="F249" s="140" t="str">
        <f t="shared" ca="1" si="24"/>
        <v/>
      </c>
      <c r="G249" s="140" t="str">
        <f t="shared" ca="1" si="25"/>
        <v/>
      </c>
      <c r="H249" s="140" t="str">
        <f t="shared" ca="1" si="26"/>
        <v/>
      </c>
      <c r="J249" s="122"/>
    </row>
    <row r="250" spans="1:10" x14ac:dyDescent="0.3">
      <c r="A250" s="138" t="str">
        <f t="shared" ca="1" si="27"/>
        <v/>
      </c>
      <c r="B250" s="139" t="str">
        <f t="shared" ca="1" si="21"/>
        <v/>
      </c>
      <c r="C250" s="140" t="str">
        <f t="shared" ca="1" si="22"/>
        <v/>
      </c>
      <c r="D250" s="140" t="str">
        <f t="shared" ca="1" si="23"/>
        <v/>
      </c>
      <c r="F250" s="140" t="str">
        <f t="shared" ca="1" si="24"/>
        <v/>
      </c>
      <c r="G250" s="140" t="str">
        <f t="shared" ca="1" si="25"/>
        <v/>
      </c>
      <c r="H250" s="140" t="str">
        <f t="shared" ca="1" si="26"/>
        <v/>
      </c>
      <c r="J250" s="122"/>
    </row>
    <row r="251" spans="1:10" x14ac:dyDescent="0.3">
      <c r="A251" s="138" t="str">
        <f t="shared" ca="1" si="27"/>
        <v/>
      </c>
      <c r="B251" s="139" t="str">
        <f t="shared" ca="1" si="21"/>
        <v/>
      </c>
      <c r="C251" s="140" t="str">
        <f t="shared" ca="1" si="22"/>
        <v/>
      </c>
      <c r="D251" s="140" t="str">
        <f t="shared" ca="1" si="23"/>
        <v/>
      </c>
      <c r="F251" s="140" t="str">
        <f t="shared" ca="1" si="24"/>
        <v/>
      </c>
      <c r="G251" s="140" t="str">
        <f t="shared" ca="1" si="25"/>
        <v/>
      </c>
      <c r="H251" s="140" t="str">
        <f t="shared" ca="1" si="26"/>
        <v/>
      </c>
      <c r="J251" s="122"/>
    </row>
    <row r="252" spans="1:10" x14ac:dyDescent="0.3">
      <c r="A252" s="138" t="str">
        <f t="shared" ca="1" si="27"/>
        <v/>
      </c>
      <c r="B252" s="139" t="str">
        <f t="shared" ca="1" si="21"/>
        <v/>
      </c>
      <c r="C252" s="140" t="str">
        <f t="shared" ca="1" si="22"/>
        <v/>
      </c>
      <c r="D252" s="140" t="str">
        <f t="shared" ca="1" si="23"/>
        <v/>
      </c>
      <c r="F252" s="140" t="str">
        <f t="shared" ca="1" si="24"/>
        <v/>
      </c>
      <c r="G252" s="140" t="str">
        <f t="shared" ca="1" si="25"/>
        <v/>
      </c>
      <c r="H252" s="140" t="str">
        <f t="shared" ca="1" si="26"/>
        <v/>
      </c>
      <c r="J252" s="122"/>
    </row>
    <row r="253" spans="1:10" x14ac:dyDescent="0.3">
      <c r="A253" s="138" t="str">
        <f t="shared" ca="1" si="27"/>
        <v/>
      </c>
      <c r="B253" s="139" t="str">
        <f t="shared" ca="1" si="21"/>
        <v/>
      </c>
      <c r="C253" s="140" t="str">
        <f t="shared" ca="1" si="22"/>
        <v/>
      </c>
      <c r="D253" s="140" t="str">
        <f t="shared" ca="1" si="23"/>
        <v/>
      </c>
      <c r="F253" s="140" t="str">
        <f t="shared" ca="1" si="24"/>
        <v/>
      </c>
      <c r="G253" s="140" t="str">
        <f t="shared" ca="1" si="25"/>
        <v/>
      </c>
      <c r="H253" s="140" t="str">
        <f t="shared" ca="1" si="26"/>
        <v/>
      </c>
      <c r="J253" s="122"/>
    </row>
    <row r="254" spans="1:10" x14ac:dyDescent="0.3">
      <c r="A254" s="138" t="str">
        <f t="shared" ca="1" si="27"/>
        <v/>
      </c>
      <c r="B254" s="139" t="str">
        <f t="shared" ca="1" si="21"/>
        <v/>
      </c>
      <c r="C254" s="140" t="str">
        <f t="shared" ca="1" si="22"/>
        <v/>
      </c>
      <c r="D254" s="140" t="str">
        <f t="shared" ca="1" si="23"/>
        <v/>
      </c>
      <c r="F254" s="140" t="str">
        <f t="shared" ca="1" si="24"/>
        <v/>
      </c>
      <c r="G254" s="140" t="str">
        <f t="shared" ca="1" si="25"/>
        <v/>
      </c>
      <c r="H254" s="140" t="str">
        <f t="shared" ca="1" si="26"/>
        <v/>
      </c>
      <c r="J254" s="122"/>
    </row>
    <row r="255" spans="1:10" x14ac:dyDescent="0.3">
      <c r="A255" s="138" t="str">
        <f t="shared" ca="1" si="27"/>
        <v/>
      </c>
      <c r="B255" s="139" t="str">
        <f t="shared" ca="1" si="21"/>
        <v/>
      </c>
      <c r="C255" s="140" t="str">
        <f t="shared" ca="1" si="22"/>
        <v/>
      </c>
      <c r="D255" s="140" t="str">
        <f t="shared" ca="1" si="23"/>
        <v/>
      </c>
      <c r="F255" s="140" t="str">
        <f t="shared" ca="1" si="24"/>
        <v/>
      </c>
      <c r="G255" s="140" t="str">
        <f t="shared" ca="1" si="25"/>
        <v/>
      </c>
      <c r="H255" s="140" t="str">
        <f t="shared" ca="1" si="26"/>
        <v/>
      </c>
      <c r="J255" s="122"/>
    </row>
    <row r="256" spans="1:10" x14ac:dyDescent="0.3">
      <c r="A256" s="138" t="str">
        <f t="shared" ca="1" si="27"/>
        <v/>
      </c>
      <c r="B256" s="139" t="str">
        <f t="shared" ca="1" si="21"/>
        <v/>
      </c>
      <c r="C256" s="140" t="str">
        <f t="shared" ca="1" si="22"/>
        <v/>
      </c>
      <c r="D256" s="140" t="str">
        <f t="shared" ca="1" si="23"/>
        <v/>
      </c>
      <c r="F256" s="140" t="str">
        <f t="shared" ca="1" si="24"/>
        <v/>
      </c>
      <c r="G256" s="140" t="str">
        <f t="shared" ca="1" si="25"/>
        <v/>
      </c>
      <c r="H256" s="140" t="str">
        <f t="shared" ca="1" si="26"/>
        <v/>
      </c>
      <c r="J256" s="122"/>
    </row>
    <row r="257" spans="1:12" x14ac:dyDescent="0.3">
      <c r="A257" s="138" t="str">
        <f t="shared" ca="1" si="27"/>
        <v/>
      </c>
      <c r="B257" s="139" t="str">
        <f t="shared" ca="1" si="21"/>
        <v/>
      </c>
      <c r="C257" s="140" t="str">
        <f t="shared" ca="1" si="22"/>
        <v/>
      </c>
      <c r="D257" s="140" t="str">
        <f t="shared" ca="1" si="23"/>
        <v/>
      </c>
      <c r="F257" s="140" t="str">
        <f t="shared" ca="1" si="24"/>
        <v/>
      </c>
      <c r="G257" s="140" t="str">
        <f t="shared" ca="1" si="25"/>
        <v/>
      </c>
      <c r="H257" s="140" t="str">
        <f t="shared" ca="1" si="26"/>
        <v/>
      </c>
      <c r="J257" s="122"/>
    </row>
    <row r="258" spans="1:12" x14ac:dyDescent="0.3">
      <c r="A258" s="138" t="str">
        <f t="shared" ca="1" si="27"/>
        <v/>
      </c>
      <c r="B258" s="139" t="str">
        <f t="shared" ca="1" si="21"/>
        <v/>
      </c>
      <c r="C258" s="140" t="str">
        <f t="shared" ca="1" si="22"/>
        <v/>
      </c>
      <c r="D258" s="140" t="str">
        <f t="shared" ca="1" si="23"/>
        <v/>
      </c>
      <c r="F258" s="140" t="str">
        <f t="shared" ca="1" si="24"/>
        <v/>
      </c>
      <c r="G258" s="140" t="str">
        <f t="shared" ca="1" si="25"/>
        <v/>
      </c>
      <c r="H258" s="140" t="str">
        <f t="shared" ca="1" si="26"/>
        <v/>
      </c>
      <c r="J258" s="122"/>
    </row>
    <row r="259" spans="1:12" x14ac:dyDescent="0.3">
      <c r="A259" s="138" t="str">
        <f t="shared" ca="1" si="27"/>
        <v/>
      </c>
      <c r="B259" s="139" t="str">
        <f t="shared" ca="1" si="21"/>
        <v/>
      </c>
      <c r="C259" s="140" t="str">
        <f t="shared" ca="1" si="22"/>
        <v/>
      </c>
      <c r="D259" s="140" t="str">
        <f t="shared" ca="1" si="23"/>
        <v/>
      </c>
      <c r="F259" s="140" t="str">
        <f t="shared" ca="1" si="24"/>
        <v/>
      </c>
      <c r="G259" s="140" t="str">
        <f t="shared" ca="1" si="25"/>
        <v/>
      </c>
      <c r="H259" s="140" t="str">
        <f t="shared" ca="1" si="26"/>
        <v/>
      </c>
      <c r="J259" s="122"/>
    </row>
    <row r="260" spans="1:12" x14ac:dyDescent="0.3">
      <c r="A260" s="138" t="str">
        <f t="shared" ca="1" si="27"/>
        <v/>
      </c>
      <c r="B260" s="139" t="str">
        <f t="shared" ca="1" si="21"/>
        <v/>
      </c>
      <c r="C260" s="140" t="str">
        <f t="shared" ca="1" si="22"/>
        <v/>
      </c>
      <c r="D260" s="140" t="str">
        <f t="shared" ca="1" si="23"/>
        <v/>
      </c>
      <c r="F260" s="140" t="str">
        <f t="shared" ca="1" si="24"/>
        <v/>
      </c>
      <c r="G260" s="140" t="str">
        <f t="shared" ca="1" si="25"/>
        <v/>
      </c>
      <c r="H260" s="140" t="str">
        <f t="shared" ca="1" si="26"/>
        <v/>
      </c>
      <c r="J260" s="122"/>
    </row>
    <row r="261" spans="1:12" x14ac:dyDescent="0.3">
      <c r="A261" s="138" t="str">
        <f t="shared" ca="1" si="27"/>
        <v/>
      </c>
      <c r="B261" s="139" t="str">
        <f t="shared" ca="1" si="21"/>
        <v/>
      </c>
      <c r="C261" s="140" t="str">
        <f t="shared" ca="1" si="22"/>
        <v/>
      </c>
      <c r="D261" s="140" t="str">
        <f t="shared" ca="1" si="23"/>
        <v/>
      </c>
      <c r="F261" s="140" t="str">
        <f t="shared" ca="1" si="24"/>
        <v/>
      </c>
      <c r="G261" s="140" t="str">
        <f t="shared" ca="1" si="25"/>
        <v/>
      </c>
      <c r="H261" s="140" t="str">
        <f t="shared" ca="1" si="26"/>
        <v/>
      </c>
      <c r="J261" s="122"/>
    </row>
    <row r="262" spans="1:12" x14ac:dyDescent="0.3">
      <c r="A262" s="138" t="str">
        <f t="shared" ca="1" si="27"/>
        <v/>
      </c>
      <c r="B262" s="139" t="str">
        <f t="shared" ca="1" si="21"/>
        <v/>
      </c>
      <c r="C262" s="140" t="str">
        <f t="shared" ca="1" si="22"/>
        <v/>
      </c>
      <c r="D262" s="140" t="str">
        <f t="shared" ca="1" si="23"/>
        <v/>
      </c>
      <c r="F262" s="140" t="str">
        <f t="shared" ca="1" si="24"/>
        <v/>
      </c>
      <c r="G262" s="140" t="str">
        <f t="shared" ca="1" si="25"/>
        <v/>
      </c>
      <c r="H262" s="140" t="str">
        <f t="shared" ca="1" si="26"/>
        <v/>
      </c>
      <c r="J262" s="122"/>
      <c r="L262" s="141">
        <f ca="1">SUM(D20:D260)</f>
        <v>0</v>
      </c>
    </row>
    <row r="263" spans="1:12" x14ac:dyDescent="0.3">
      <c r="A263" s="138" t="str">
        <f t="shared" ca="1" si="27"/>
        <v/>
      </c>
      <c r="B263" s="139" t="str">
        <f t="shared" ca="1" si="21"/>
        <v/>
      </c>
      <c r="C263" s="140" t="str">
        <f t="shared" ca="1" si="22"/>
        <v/>
      </c>
      <c r="D263" s="140" t="str">
        <f t="shared" ca="1" si="23"/>
        <v/>
      </c>
      <c r="F263" s="140" t="str">
        <f t="shared" ca="1" si="24"/>
        <v/>
      </c>
      <c r="G263" s="140" t="str">
        <f t="shared" ca="1" si="25"/>
        <v/>
      </c>
      <c r="H263" s="140" t="str">
        <f t="shared" ca="1" si="26"/>
        <v/>
      </c>
      <c r="J263" s="122"/>
    </row>
    <row r="264" spans="1:12" x14ac:dyDescent="0.3">
      <c r="A264" s="138" t="str">
        <f t="shared" ca="1" si="27"/>
        <v/>
      </c>
      <c r="B264" s="139" t="str">
        <f t="shared" ca="1" si="21"/>
        <v/>
      </c>
      <c r="C264" s="140" t="str">
        <f t="shared" ca="1" si="22"/>
        <v/>
      </c>
      <c r="D264" s="140" t="str">
        <f t="shared" ca="1" si="23"/>
        <v/>
      </c>
      <c r="F264" s="140" t="str">
        <f t="shared" ca="1" si="24"/>
        <v/>
      </c>
      <c r="G264" s="140" t="str">
        <f t="shared" ca="1" si="25"/>
        <v/>
      </c>
      <c r="H264" s="140" t="str">
        <f t="shared" ca="1" si="26"/>
        <v/>
      </c>
      <c r="J264" s="122"/>
    </row>
    <row r="265" spans="1:12" x14ac:dyDescent="0.3">
      <c r="A265" s="138" t="str">
        <f t="shared" ca="1" si="27"/>
        <v/>
      </c>
      <c r="B265" s="139" t="str">
        <f t="shared" ca="1" si="21"/>
        <v/>
      </c>
      <c r="C265" s="140" t="str">
        <f t="shared" ca="1" si="22"/>
        <v/>
      </c>
      <c r="D265" s="140" t="str">
        <f t="shared" ca="1" si="23"/>
        <v/>
      </c>
      <c r="F265" s="140" t="str">
        <f t="shared" ca="1" si="24"/>
        <v/>
      </c>
      <c r="G265" s="140" t="str">
        <f t="shared" ca="1" si="25"/>
        <v/>
      </c>
      <c r="H265" s="140" t="str">
        <f t="shared" ca="1" si="26"/>
        <v/>
      </c>
      <c r="J265" s="122"/>
    </row>
    <row r="266" spans="1:12" x14ac:dyDescent="0.3">
      <c r="A266" s="138" t="str">
        <f t="shared" ca="1" si="27"/>
        <v/>
      </c>
      <c r="B266" s="139" t="str">
        <f t="shared" ca="1" si="21"/>
        <v/>
      </c>
      <c r="C266" s="140" t="str">
        <f t="shared" ca="1" si="22"/>
        <v/>
      </c>
      <c r="D266" s="140" t="str">
        <f t="shared" ca="1" si="23"/>
        <v/>
      </c>
      <c r="F266" s="140" t="str">
        <f t="shared" ca="1" si="24"/>
        <v/>
      </c>
      <c r="G266" s="140" t="str">
        <f t="shared" ca="1" si="25"/>
        <v/>
      </c>
      <c r="H266" s="140" t="str">
        <f t="shared" ca="1" si="26"/>
        <v/>
      </c>
      <c r="J266" s="122"/>
    </row>
    <row r="267" spans="1:12" x14ac:dyDescent="0.3">
      <c r="A267" s="138" t="str">
        <f t="shared" ca="1" si="27"/>
        <v/>
      </c>
      <c r="B267" s="139" t="str">
        <f t="shared" ca="1" si="21"/>
        <v/>
      </c>
      <c r="C267" s="140" t="str">
        <f t="shared" ca="1" si="22"/>
        <v/>
      </c>
      <c r="D267" s="140" t="str">
        <f t="shared" ca="1" si="23"/>
        <v/>
      </c>
      <c r="F267" s="140" t="str">
        <f t="shared" ca="1" si="24"/>
        <v/>
      </c>
      <c r="G267" s="140" t="str">
        <f t="shared" ca="1" si="25"/>
        <v/>
      </c>
      <c r="H267" s="140" t="str">
        <f t="shared" ca="1" si="26"/>
        <v/>
      </c>
      <c r="J267" s="122"/>
    </row>
    <row r="268" spans="1:12" x14ac:dyDescent="0.3">
      <c r="A268" s="138" t="str">
        <f t="shared" ca="1" si="27"/>
        <v/>
      </c>
      <c r="B268" s="139" t="str">
        <f t="shared" ca="1" si="21"/>
        <v/>
      </c>
      <c r="C268" s="140" t="str">
        <f t="shared" ca="1" si="22"/>
        <v/>
      </c>
      <c r="D268" s="140" t="str">
        <f t="shared" ca="1" si="23"/>
        <v/>
      </c>
      <c r="F268" s="140" t="str">
        <f t="shared" ca="1" si="24"/>
        <v/>
      </c>
      <c r="G268" s="140" t="str">
        <f t="shared" ca="1" si="25"/>
        <v/>
      </c>
      <c r="H268" s="140" t="str">
        <f t="shared" ca="1" si="26"/>
        <v/>
      </c>
      <c r="J268" s="122"/>
    </row>
    <row r="269" spans="1:12" x14ac:dyDescent="0.3">
      <c r="A269" s="138" t="str">
        <f t="shared" ca="1" si="27"/>
        <v/>
      </c>
      <c r="B269" s="139" t="str">
        <f t="shared" ca="1" si="21"/>
        <v/>
      </c>
      <c r="C269" s="140" t="str">
        <f t="shared" ca="1" si="22"/>
        <v/>
      </c>
      <c r="D269" s="140" t="str">
        <f t="shared" ca="1" si="23"/>
        <v/>
      </c>
      <c r="F269" s="140" t="str">
        <f t="shared" ca="1" si="24"/>
        <v/>
      </c>
      <c r="G269" s="140" t="str">
        <f t="shared" ca="1" si="25"/>
        <v/>
      </c>
      <c r="H269" s="140" t="str">
        <f t="shared" ca="1" si="26"/>
        <v/>
      </c>
      <c r="J269" s="122"/>
    </row>
    <row r="270" spans="1:12" x14ac:dyDescent="0.3">
      <c r="A270" s="138" t="str">
        <f t="shared" ca="1" si="27"/>
        <v/>
      </c>
      <c r="B270" s="139" t="str">
        <f t="shared" ca="1" si="21"/>
        <v/>
      </c>
      <c r="C270" s="140" t="str">
        <f t="shared" ca="1" si="22"/>
        <v/>
      </c>
      <c r="D270" s="140" t="str">
        <f t="shared" ca="1" si="23"/>
        <v/>
      </c>
      <c r="F270" s="140" t="str">
        <f t="shared" ca="1" si="24"/>
        <v/>
      </c>
      <c r="G270" s="140" t="str">
        <f t="shared" ca="1" si="25"/>
        <v/>
      </c>
      <c r="H270" s="140" t="str">
        <f t="shared" ca="1" si="26"/>
        <v/>
      </c>
      <c r="J270" s="122"/>
    </row>
    <row r="271" spans="1:12" x14ac:dyDescent="0.3">
      <c r="A271" s="138" t="str">
        <f t="shared" ca="1" si="27"/>
        <v/>
      </c>
      <c r="B271" s="139" t="str">
        <f t="shared" ca="1" si="21"/>
        <v/>
      </c>
      <c r="C271" s="140" t="str">
        <f t="shared" ca="1" si="22"/>
        <v/>
      </c>
      <c r="D271" s="140" t="str">
        <f t="shared" ca="1" si="23"/>
        <v/>
      </c>
      <c r="F271" s="140" t="str">
        <f t="shared" ca="1" si="24"/>
        <v/>
      </c>
      <c r="G271" s="140" t="str">
        <f t="shared" ca="1" si="25"/>
        <v/>
      </c>
      <c r="H271" s="140" t="str">
        <f t="shared" ca="1" si="26"/>
        <v/>
      </c>
      <c r="J271" s="122"/>
    </row>
    <row r="272" spans="1:12" x14ac:dyDescent="0.3">
      <c r="A272" s="138" t="str">
        <f t="shared" ca="1" si="27"/>
        <v/>
      </c>
      <c r="B272" s="139" t="str">
        <f t="shared" ca="1" si="21"/>
        <v/>
      </c>
      <c r="C272" s="140" t="str">
        <f t="shared" ca="1" si="22"/>
        <v/>
      </c>
      <c r="D272" s="140" t="str">
        <f t="shared" ca="1" si="23"/>
        <v/>
      </c>
      <c r="F272" s="140" t="str">
        <f t="shared" ca="1" si="24"/>
        <v/>
      </c>
      <c r="G272" s="140" t="str">
        <f t="shared" ca="1" si="25"/>
        <v/>
      </c>
      <c r="H272" s="140" t="str">
        <f t="shared" ca="1" si="26"/>
        <v/>
      </c>
      <c r="J272" s="122"/>
    </row>
    <row r="273" spans="1:10" x14ac:dyDescent="0.3">
      <c r="A273" s="138" t="str">
        <f t="shared" ca="1" si="27"/>
        <v/>
      </c>
      <c r="B273" s="139" t="str">
        <f t="shared" ca="1" si="21"/>
        <v/>
      </c>
      <c r="C273" s="140" t="str">
        <f t="shared" ca="1" si="22"/>
        <v/>
      </c>
      <c r="D273" s="140" t="str">
        <f t="shared" ca="1" si="23"/>
        <v/>
      </c>
      <c r="F273" s="140" t="str">
        <f t="shared" ca="1" si="24"/>
        <v/>
      </c>
      <c r="G273" s="140" t="str">
        <f t="shared" ca="1" si="25"/>
        <v/>
      </c>
      <c r="H273" s="140" t="str">
        <f t="shared" ca="1" si="26"/>
        <v/>
      </c>
      <c r="J273" s="122"/>
    </row>
    <row r="274" spans="1:10" x14ac:dyDescent="0.3">
      <c r="A274" s="138" t="str">
        <f t="shared" ca="1" si="27"/>
        <v/>
      </c>
      <c r="B274" s="139" t="str">
        <f t="shared" ca="1" si="21"/>
        <v/>
      </c>
      <c r="C274" s="140" t="str">
        <f t="shared" ca="1" si="22"/>
        <v/>
      </c>
      <c r="D274" s="140" t="str">
        <f t="shared" ca="1" si="23"/>
        <v/>
      </c>
      <c r="F274" s="140" t="str">
        <f t="shared" ca="1" si="24"/>
        <v/>
      </c>
      <c r="G274" s="140" t="str">
        <f t="shared" ca="1" si="25"/>
        <v/>
      </c>
      <c r="H274" s="140" t="str">
        <f t="shared" ca="1" si="26"/>
        <v/>
      </c>
      <c r="J274" s="122"/>
    </row>
    <row r="275" spans="1:10" x14ac:dyDescent="0.3">
      <c r="A275" s="138" t="str">
        <f t="shared" ca="1" si="27"/>
        <v/>
      </c>
      <c r="B275" s="139" t="str">
        <f t="shared" ca="1" si="21"/>
        <v/>
      </c>
      <c r="C275" s="140" t="str">
        <f t="shared" ca="1" si="22"/>
        <v/>
      </c>
      <c r="D275" s="140" t="str">
        <f t="shared" ca="1" si="23"/>
        <v/>
      </c>
      <c r="F275" s="140" t="str">
        <f t="shared" ca="1" si="24"/>
        <v/>
      </c>
      <c r="G275" s="140" t="str">
        <f t="shared" ca="1" si="25"/>
        <v/>
      </c>
      <c r="H275" s="140" t="str">
        <f t="shared" ca="1" si="26"/>
        <v/>
      </c>
      <c r="J275" s="122"/>
    </row>
    <row r="276" spans="1:10" x14ac:dyDescent="0.3">
      <c r="A276" s="138" t="str">
        <f t="shared" ca="1" si="27"/>
        <v/>
      </c>
      <c r="B276" s="139" t="str">
        <f t="shared" ref="B276:B339" ca="1" si="28">IF(A276="","",IF($K$13=26,(A276-1)*14+$D$9,IF($K$13=52,(A276-1)*7+$D$9,DATE(YEAR($D$9),MONTH($D$9)+(A276-1)*$L$13,IF($K$13=24,IF((MOD(A276-1,2))=1,DAY($D$9)+14,DAY($D$9)),DAY($D$9))))))</f>
        <v/>
      </c>
      <c r="C276" s="140" t="str">
        <f t="shared" ref="C276:C339" ca="1" si="29">IF(A276="","",IF(A276=$D$12,H275+D276,IF(IF($E$15,$D$15,$D$14)&gt;H275+D276,H275+D276,IF($E$15,$D$15,$D$14))))</f>
        <v/>
      </c>
      <c r="D276" s="140" t="str">
        <f t="shared" ref="D276:D339" ca="1" si="30">IF(B276="","",IF(roundOpt,ROUND((B276-B275)*$H$5*G275,2),(B276-B275)*$H$5*G275))</f>
        <v/>
      </c>
      <c r="F276" s="140" t="str">
        <f t="shared" ref="F276:F339" ca="1" si="31">IF(B276="","",IF(C276&gt;F275+D276,0,F275+D276-C276))</f>
        <v/>
      </c>
      <c r="G276" s="140" t="str">
        <f t="shared" ref="G276:G339" ca="1" si="32">IF(B276="","",IF(C276&gt;D276+F275,G275+F275+D276-C276,G275))</f>
        <v/>
      </c>
      <c r="H276" s="140" t="str">
        <f t="shared" ref="H276:H339" ca="1" si="33">IF(B276="","",G276+F276)</f>
        <v/>
      </c>
      <c r="J276" s="122"/>
    </row>
    <row r="277" spans="1:10" x14ac:dyDescent="0.3">
      <c r="A277" s="138" t="str">
        <f t="shared" ca="1" si="27"/>
        <v/>
      </c>
      <c r="B277" s="139" t="str">
        <f t="shared" ca="1" si="28"/>
        <v/>
      </c>
      <c r="C277" s="140" t="str">
        <f t="shared" ca="1" si="29"/>
        <v/>
      </c>
      <c r="D277" s="140" t="str">
        <f t="shared" ca="1" si="30"/>
        <v/>
      </c>
      <c r="F277" s="140" t="str">
        <f t="shared" ca="1" si="31"/>
        <v/>
      </c>
      <c r="G277" s="140" t="str">
        <f t="shared" ca="1" si="32"/>
        <v/>
      </c>
      <c r="H277" s="140" t="str">
        <f t="shared" ca="1" si="33"/>
        <v/>
      </c>
      <c r="J277" s="122"/>
    </row>
    <row r="278" spans="1:10" x14ac:dyDescent="0.3">
      <c r="A278" s="138" t="str">
        <f t="shared" ref="A278:A341" ca="1" si="34">IF(OR(H277&lt;=0,H277=""),"",OFFSET(A278,-1,0,1,1)+1)</f>
        <v/>
      </c>
      <c r="B278" s="139" t="str">
        <f t="shared" ca="1" si="28"/>
        <v/>
      </c>
      <c r="C278" s="140" t="str">
        <f t="shared" ca="1" si="29"/>
        <v/>
      </c>
      <c r="D278" s="140" t="str">
        <f t="shared" ca="1" si="30"/>
        <v/>
      </c>
      <c r="F278" s="140" t="str">
        <f t="shared" ca="1" si="31"/>
        <v/>
      </c>
      <c r="G278" s="140" t="str">
        <f t="shared" ca="1" si="32"/>
        <v/>
      </c>
      <c r="H278" s="140" t="str">
        <f t="shared" ca="1" si="33"/>
        <v/>
      </c>
      <c r="J278" s="122"/>
    </row>
    <row r="279" spans="1:10" x14ac:dyDescent="0.3">
      <c r="A279" s="138" t="str">
        <f t="shared" ca="1" si="34"/>
        <v/>
      </c>
      <c r="B279" s="139" t="str">
        <f t="shared" ca="1" si="28"/>
        <v/>
      </c>
      <c r="C279" s="140" t="str">
        <f t="shared" ca="1" si="29"/>
        <v/>
      </c>
      <c r="D279" s="140" t="str">
        <f t="shared" ca="1" si="30"/>
        <v/>
      </c>
      <c r="F279" s="140" t="str">
        <f t="shared" ca="1" si="31"/>
        <v/>
      </c>
      <c r="G279" s="140" t="str">
        <f t="shared" ca="1" si="32"/>
        <v/>
      </c>
      <c r="H279" s="140" t="str">
        <f t="shared" ca="1" si="33"/>
        <v/>
      </c>
      <c r="J279" s="122"/>
    </row>
    <row r="280" spans="1:10" x14ac:dyDescent="0.3">
      <c r="A280" s="138" t="str">
        <f t="shared" ca="1" si="34"/>
        <v/>
      </c>
      <c r="B280" s="139" t="str">
        <f t="shared" ca="1" si="28"/>
        <v/>
      </c>
      <c r="C280" s="140" t="str">
        <f t="shared" ca="1" si="29"/>
        <v/>
      </c>
      <c r="D280" s="140" t="str">
        <f t="shared" ca="1" si="30"/>
        <v/>
      </c>
      <c r="F280" s="140" t="str">
        <f t="shared" ca="1" si="31"/>
        <v/>
      </c>
      <c r="G280" s="140" t="str">
        <f t="shared" ca="1" si="32"/>
        <v/>
      </c>
      <c r="H280" s="140" t="str">
        <f t="shared" ca="1" si="33"/>
        <v/>
      </c>
      <c r="J280" s="122"/>
    </row>
    <row r="281" spans="1:10" x14ac:dyDescent="0.3">
      <c r="A281" s="138" t="str">
        <f t="shared" ca="1" si="34"/>
        <v/>
      </c>
      <c r="B281" s="139" t="str">
        <f t="shared" ca="1" si="28"/>
        <v/>
      </c>
      <c r="C281" s="140" t="str">
        <f t="shared" ca="1" si="29"/>
        <v/>
      </c>
      <c r="D281" s="140" t="str">
        <f t="shared" ca="1" si="30"/>
        <v/>
      </c>
      <c r="F281" s="140" t="str">
        <f t="shared" ca="1" si="31"/>
        <v/>
      </c>
      <c r="G281" s="140" t="str">
        <f t="shared" ca="1" si="32"/>
        <v/>
      </c>
      <c r="H281" s="140" t="str">
        <f t="shared" ca="1" si="33"/>
        <v/>
      </c>
      <c r="J281" s="122"/>
    </row>
    <row r="282" spans="1:10" x14ac:dyDescent="0.3">
      <c r="A282" s="138" t="str">
        <f t="shared" ca="1" si="34"/>
        <v/>
      </c>
      <c r="B282" s="139" t="str">
        <f t="shared" ca="1" si="28"/>
        <v/>
      </c>
      <c r="C282" s="140" t="str">
        <f t="shared" ca="1" si="29"/>
        <v/>
      </c>
      <c r="D282" s="140" t="str">
        <f t="shared" ca="1" si="30"/>
        <v/>
      </c>
      <c r="F282" s="140" t="str">
        <f t="shared" ca="1" si="31"/>
        <v/>
      </c>
      <c r="G282" s="140" t="str">
        <f t="shared" ca="1" si="32"/>
        <v/>
      </c>
      <c r="H282" s="140" t="str">
        <f t="shared" ca="1" si="33"/>
        <v/>
      </c>
      <c r="J282" s="122"/>
    </row>
    <row r="283" spans="1:10" x14ac:dyDescent="0.3">
      <c r="A283" s="138" t="str">
        <f t="shared" ca="1" si="34"/>
        <v/>
      </c>
      <c r="B283" s="139" t="str">
        <f t="shared" ca="1" si="28"/>
        <v/>
      </c>
      <c r="C283" s="140" t="str">
        <f t="shared" ca="1" si="29"/>
        <v/>
      </c>
      <c r="D283" s="140" t="str">
        <f t="shared" ca="1" si="30"/>
        <v/>
      </c>
      <c r="F283" s="140" t="str">
        <f t="shared" ca="1" si="31"/>
        <v/>
      </c>
      <c r="G283" s="140" t="str">
        <f t="shared" ca="1" si="32"/>
        <v/>
      </c>
      <c r="H283" s="140" t="str">
        <f t="shared" ca="1" si="33"/>
        <v/>
      </c>
      <c r="J283" s="122"/>
    </row>
    <row r="284" spans="1:10" x14ac:dyDescent="0.3">
      <c r="A284" s="138" t="str">
        <f t="shared" ca="1" si="34"/>
        <v/>
      </c>
      <c r="B284" s="139" t="str">
        <f t="shared" ca="1" si="28"/>
        <v/>
      </c>
      <c r="C284" s="140" t="str">
        <f t="shared" ca="1" si="29"/>
        <v/>
      </c>
      <c r="D284" s="140" t="str">
        <f t="shared" ca="1" si="30"/>
        <v/>
      </c>
      <c r="F284" s="140" t="str">
        <f t="shared" ca="1" si="31"/>
        <v/>
      </c>
      <c r="G284" s="140" t="str">
        <f t="shared" ca="1" si="32"/>
        <v/>
      </c>
      <c r="H284" s="140" t="str">
        <f t="shared" ca="1" si="33"/>
        <v/>
      </c>
      <c r="J284" s="122"/>
    </row>
    <row r="285" spans="1:10" x14ac:dyDescent="0.3">
      <c r="A285" s="138" t="str">
        <f t="shared" ca="1" si="34"/>
        <v/>
      </c>
      <c r="B285" s="139" t="str">
        <f t="shared" ca="1" si="28"/>
        <v/>
      </c>
      <c r="C285" s="140" t="str">
        <f t="shared" ca="1" si="29"/>
        <v/>
      </c>
      <c r="D285" s="140" t="str">
        <f t="shared" ca="1" si="30"/>
        <v/>
      </c>
      <c r="F285" s="140" t="str">
        <f t="shared" ca="1" si="31"/>
        <v/>
      </c>
      <c r="G285" s="140" t="str">
        <f t="shared" ca="1" si="32"/>
        <v/>
      </c>
      <c r="H285" s="140" t="str">
        <f t="shared" ca="1" si="33"/>
        <v/>
      </c>
      <c r="J285" s="122"/>
    </row>
    <row r="286" spans="1:10" x14ac:dyDescent="0.3">
      <c r="A286" s="138" t="str">
        <f t="shared" ca="1" si="34"/>
        <v/>
      </c>
      <c r="B286" s="139" t="str">
        <f t="shared" ca="1" si="28"/>
        <v/>
      </c>
      <c r="C286" s="140" t="str">
        <f t="shared" ca="1" si="29"/>
        <v/>
      </c>
      <c r="D286" s="140" t="str">
        <f t="shared" ca="1" si="30"/>
        <v/>
      </c>
      <c r="F286" s="140" t="str">
        <f t="shared" ca="1" si="31"/>
        <v/>
      </c>
      <c r="G286" s="140" t="str">
        <f t="shared" ca="1" si="32"/>
        <v/>
      </c>
      <c r="H286" s="140" t="str">
        <f t="shared" ca="1" si="33"/>
        <v/>
      </c>
      <c r="J286" s="122"/>
    </row>
    <row r="287" spans="1:10" x14ac:dyDescent="0.3">
      <c r="A287" s="138" t="str">
        <f t="shared" ca="1" si="34"/>
        <v/>
      </c>
      <c r="B287" s="139" t="str">
        <f t="shared" ca="1" si="28"/>
        <v/>
      </c>
      <c r="C287" s="140" t="str">
        <f t="shared" ca="1" si="29"/>
        <v/>
      </c>
      <c r="D287" s="140" t="str">
        <f t="shared" ca="1" si="30"/>
        <v/>
      </c>
      <c r="F287" s="140" t="str">
        <f t="shared" ca="1" si="31"/>
        <v/>
      </c>
      <c r="G287" s="140" t="str">
        <f t="shared" ca="1" si="32"/>
        <v/>
      </c>
      <c r="H287" s="140" t="str">
        <f t="shared" ca="1" si="33"/>
        <v/>
      </c>
      <c r="J287" s="122"/>
    </row>
    <row r="288" spans="1:10" x14ac:dyDescent="0.3">
      <c r="A288" s="138" t="str">
        <f t="shared" ca="1" si="34"/>
        <v/>
      </c>
      <c r="B288" s="139" t="str">
        <f t="shared" ca="1" si="28"/>
        <v/>
      </c>
      <c r="C288" s="140" t="str">
        <f t="shared" ca="1" si="29"/>
        <v/>
      </c>
      <c r="D288" s="140" t="str">
        <f t="shared" ca="1" si="30"/>
        <v/>
      </c>
      <c r="F288" s="140" t="str">
        <f t="shared" ca="1" si="31"/>
        <v/>
      </c>
      <c r="G288" s="140" t="str">
        <f t="shared" ca="1" si="32"/>
        <v/>
      </c>
      <c r="H288" s="140" t="str">
        <f t="shared" ca="1" si="33"/>
        <v/>
      </c>
      <c r="J288" s="122"/>
    </row>
    <row r="289" spans="1:10" x14ac:dyDescent="0.3">
      <c r="A289" s="138" t="str">
        <f t="shared" ca="1" si="34"/>
        <v/>
      </c>
      <c r="B289" s="139" t="str">
        <f t="shared" ca="1" si="28"/>
        <v/>
      </c>
      <c r="C289" s="140" t="str">
        <f t="shared" ca="1" si="29"/>
        <v/>
      </c>
      <c r="D289" s="140" t="str">
        <f t="shared" ca="1" si="30"/>
        <v/>
      </c>
      <c r="F289" s="140" t="str">
        <f t="shared" ca="1" si="31"/>
        <v/>
      </c>
      <c r="G289" s="140" t="str">
        <f t="shared" ca="1" si="32"/>
        <v/>
      </c>
      <c r="H289" s="140" t="str">
        <f t="shared" ca="1" si="33"/>
        <v/>
      </c>
      <c r="J289" s="122"/>
    </row>
    <row r="290" spans="1:10" x14ac:dyDescent="0.3">
      <c r="A290" s="138" t="str">
        <f t="shared" ca="1" si="34"/>
        <v/>
      </c>
      <c r="B290" s="139" t="str">
        <f t="shared" ca="1" si="28"/>
        <v/>
      </c>
      <c r="C290" s="140" t="str">
        <f t="shared" ca="1" si="29"/>
        <v/>
      </c>
      <c r="D290" s="140" t="str">
        <f t="shared" ca="1" si="30"/>
        <v/>
      </c>
      <c r="F290" s="140" t="str">
        <f t="shared" ca="1" si="31"/>
        <v/>
      </c>
      <c r="G290" s="140" t="str">
        <f t="shared" ca="1" si="32"/>
        <v/>
      </c>
      <c r="H290" s="140" t="str">
        <f t="shared" ca="1" si="33"/>
        <v/>
      </c>
      <c r="J290" s="122"/>
    </row>
    <row r="291" spans="1:10" x14ac:dyDescent="0.3">
      <c r="A291" s="138" t="str">
        <f t="shared" ca="1" si="34"/>
        <v/>
      </c>
      <c r="B291" s="139" t="str">
        <f t="shared" ca="1" si="28"/>
        <v/>
      </c>
      <c r="C291" s="140" t="str">
        <f t="shared" ca="1" si="29"/>
        <v/>
      </c>
      <c r="D291" s="140" t="str">
        <f t="shared" ca="1" si="30"/>
        <v/>
      </c>
      <c r="F291" s="140" t="str">
        <f t="shared" ca="1" si="31"/>
        <v/>
      </c>
      <c r="G291" s="140" t="str">
        <f t="shared" ca="1" si="32"/>
        <v/>
      </c>
      <c r="H291" s="140" t="str">
        <f t="shared" ca="1" si="33"/>
        <v/>
      </c>
      <c r="J291" s="122"/>
    </row>
    <row r="292" spans="1:10" x14ac:dyDescent="0.3">
      <c r="A292" s="138" t="str">
        <f t="shared" ca="1" si="34"/>
        <v/>
      </c>
      <c r="B292" s="139" t="str">
        <f t="shared" ca="1" si="28"/>
        <v/>
      </c>
      <c r="C292" s="140" t="str">
        <f t="shared" ca="1" si="29"/>
        <v/>
      </c>
      <c r="D292" s="140" t="str">
        <f t="shared" ca="1" si="30"/>
        <v/>
      </c>
      <c r="F292" s="140" t="str">
        <f t="shared" ca="1" si="31"/>
        <v/>
      </c>
      <c r="G292" s="140" t="str">
        <f t="shared" ca="1" si="32"/>
        <v/>
      </c>
      <c r="H292" s="140" t="str">
        <f t="shared" ca="1" si="33"/>
        <v/>
      </c>
      <c r="J292" s="122"/>
    </row>
    <row r="293" spans="1:10" x14ac:dyDescent="0.3">
      <c r="A293" s="138" t="str">
        <f t="shared" ca="1" si="34"/>
        <v/>
      </c>
      <c r="B293" s="139" t="str">
        <f t="shared" ca="1" si="28"/>
        <v/>
      </c>
      <c r="C293" s="140" t="str">
        <f t="shared" ca="1" si="29"/>
        <v/>
      </c>
      <c r="D293" s="140" t="str">
        <f t="shared" ca="1" si="30"/>
        <v/>
      </c>
      <c r="F293" s="140" t="str">
        <f t="shared" ca="1" si="31"/>
        <v/>
      </c>
      <c r="G293" s="140" t="str">
        <f t="shared" ca="1" si="32"/>
        <v/>
      </c>
      <c r="H293" s="140" t="str">
        <f t="shared" ca="1" si="33"/>
        <v/>
      </c>
      <c r="J293" s="122"/>
    </row>
    <row r="294" spans="1:10" x14ac:dyDescent="0.3">
      <c r="A294" s="138" t="str">
        <f t="shared" ca="1" si="34"/>
        <v/>
      </c>
      <c r="B294" s="139" t="str">
        <f t="shared" ca="1" si="28"/>
        <v/>
      </c>
      <c r="C294" s="140" t="str">
        <f t="shared" ca="1" si="29"/>
        <v/>
      </c>
      <c r="D294" s="140" t="str">
        <f t="shared" ca="1" si="30"/>
        <v/>
      </c>
      <c r="F294" s="140" t="str">
        <f t="shared" ca="1" si="31"/>
        <v/>
      </c>
      <c r="G294" s="140" t="str">
        <f t="shared" ca="1" si="32"/>
        <v/>
      </c>
      <c r="H294" s="140" t="str">
        <f t="shared" ca="1" si="33"/>
        <v/>
      </c>
      <c r="J294" s="122"/>
    </row>
    <row r="295" spans="1:10" x14ac:dyDescent="0.3">
      <c r="A295" s="138" t="str">
        <f t="shared" ca="1" si="34"/>
        <v/>
      </c>
      <c r="B295" s="139" t="str">
        <f t="shared" ca="1" si="28"/>
        <v/>
      </c>
      <c r="C295" s="140" t="str">
        <f t="shared" ca="1" si="29"/>
        <v/>
      </c>
      <c r="D295" s="140" t="str">
        <f t="shared" ca="1" si="30"/>
        <v/>
      </c>
      <c r="F295" s="140" t="str">
        <f t="shared" ca="1" si="31"/>
        <v/>
      </c>
      <c r="G295" s="140" t="str">
        <f t="shared" ca="1" si="32"/>
        <v/>
      </c>
      <c r="H295" s="140" t="str">
        <f t="shared" ca="1" si="33"/>
        <v/>
      </c>
      <c r="J295" s="122"/>
    </row>
    <row r="296" spans="1:10" x14ac:dyDescent="0.3">
      <c r="A296" s="138" t="str">
        <f t="shared" ca="1" si="34"/>
        <v/>
      </c>
      <c r="B296" s="139" t="str">
        <f t="shared" ca="1" si="28"/>
        <v/>
      </c>
      <c r="C296" s="140" t="str">
        <f t="shared" ca="1" si="29"/>
        <v/>
      </c>
      <c r="D296" s="140" t="str">
        <f t="shared" ca="1" si="30"/>
        <v/>
      </c>
      <c r="F296" s="140" t="str">
        <f t="shared" ca="1" si="31"/>
        <v/>
      </c>
      <c r="G296" s="140" t="str">
        <f t="shared" ca="1" si="32"/>
        <v/>
      </c>
      <c r="H296" s="140" t="str">
        <f t="shared" ca="1" si="33"/>
        <v/>
      </c>
      <c r="J296" s="122"/>
    </row>
    <row r="297" spans="1:10" x14ac:dyDescent="0.3">
      <c r="A297" s="138" t="str">
        <f t="shared" ca="1" si="34"/>
        <v/>
      </c>
      <c r="B297" s="139" t="str">
        <f t="shared" ca="1" si="28"/>
        <v/>
      </c>
      <c r="C297" s="140" t="str">
        <f t="shared" ca="1" si="29"/>
        <v/>
      </c>
      <c r="D297" s="140" t="str">
        <f t="shared" ca="1" si="30"/>
        <v/>
      </c>
      <c r="F297" s="140" t="str">
        <f t="shared" ca="1" si="31"/>
        <v/>
      </c>
      <c r="G297" s="140" t="str">
        <f t="shared" ca="1" si="32"/>
        <v/>
      </c>
      <c r="H297" s="140" t="str">
        <f t="shared" ca="1" si="33"/>
        <v/>
      </c>
      <c r="J297" s="122"/>
    </row>
    <row r="298" spans="1:10" x14ac:dyDescent="0.3">
      <c r="A298" s="138" t="str">
        <f t="shared" ca="1" si="34"/>
        <v/>
      </c>
      <c r="B298" s="139" t="str">
        <f t="shared" ca="1" si="28"/>
        <v/>
      </c>
      <c r="C298" s="140" t="str">
        <f t="shared" ca="1" si="29"/>
        <v/>
      </c>
      <c r="D298" s="140" t="str">
        <f t="shared" ca="1" si="30"/>
        <v/>
      </c>
      <c r="F298" s="140" t="str">
        <f t="shared" ca="1" si="31"/>
        <v/>
      </c>
      <c r="G298" s="140" t="str">
        <f t="shared" ca="1" si="32"/>
        <v/>
      </c>
      <c r="H298" s="140" t="str">
        <f t="shared" ca="1" si="33"/>
        <v/>
      </c>
      <c r="J298" s="122"/>
    </row>
    <row r="299" spans="1:10" x14ac:dyDescent="0.3">
      <c r="A299" s="138" t="str">
        <f t="shared" ca="1" si="34"/>
        <v/>
      </c>
      <c r="B299" s="139" t="str">
        <f t="shared" ca="1" si="28"/>
        <v/>
      </c>
      <c r="C299" s="140" t="str">
        <f t="shared" ca="1" si="29"/>
        <v/>
      </c>
      <c r="D299" s="140" t="str">
        <f t="shared" ca="1" si="30"/>
        <v/>
      </c>
      <c r="F299" s="140" t="str">
        <f t="shared" ca="1" si="31"/>
        <v/>
      </c>
      <c r="G299" s="140" t="str">
        <f t="shared" ca="1" si="32"/>
        <v/>
      </c>
      <c r="H299" s="140" t="str">
        <f t="shared" ca="1" si="33"/>
        <v/>
      </c>
      <c r="J299" s="122"/>
    </row>
    <row r="300" spans="1:10" x14ac:dyDescent="0.3">
      <c r="A300" s="138" t="str">
        <f t="shared" ca="1" si="34"/>
        <v/>
      </c>
      <c r="B300" s="139" t="str">
        <f t="shared" ca="1" si="28"/>
        <v/>
      </c>
      <c r="C300" s="140" t="str">
        <f t="shared" ca="1" si="29"/>
        <v/>
      </c>
      <c r="D300" s="140" t="str">
        <f t="shared" ca="1" si="30"/>
        <v/>
      </c>
      <c r="F300" s="140" t="str">
        <f t="shared" ca="1" si="31"/>
        <v/>
      </c>
      <c r="G300" s="140" t="str">
        <f t="shared" ca="1" si="32"/>
        <v/>
      </c>
      <c r="H300" s="140" t="str">
        <f t="shared" ca="1" si="33"/>
        <v/>
      </c>
      <c r="J300" s="122"/>
    </row>
    <row r="301" spans="1:10" x14ac:dyDescent="0.3">
      <c r="A301" s="138" t="str">
        <f t="shared" ca="1" si="34"/>
        <v/>
      </c>
      <c r="B301" s="139" t="str">
        <f t="shared" ca="1" si="28"/>
        <v/>
      </c>
      <c r="C301" s="140" t="str">
        <f t="shared" ca="1" si="29"/>
        <v/>
      </c>
      <c r="D301" s="140" t="str">
        <f t="shared" ca="1" si="30"/>
        <v/>
      </c>
      <c r="F301" s="140" t="str">
        <f t="shared" ca="1" si="31"/>
        <v/>
      </c>
      <c r="G301" s="140" t="str">
        <f t="shared" ca="1" si="32"/>
        <v/>
      </c>
      <c r="H301" s="140" t="str">
        <f t="shared" ca="1" si="33"/>
        <v/>
      </c>
      <c r="J301" s="122"/>
    </row>
    <row r="302" spans="1:10" x14ac:dyDescent="0.3">
      <c r="A302" s="138" t="str">
        <f t="shared" ca="1" si="34"/>
        <v/>
      </c>
      <c r="B302" s="139" t="str">
        <f t="shared" ca="1" si="28"/>
        <v/>
      </c>
      <c r="C302" s="140" t="str">
        <f t="shared" ca="1" si="29"/>
        <v/>
      </c>
      <c r="D302" s="140" t="str">
        <f t="shared" ca="1" si="30"/>
        <v/>
      </c>
      <c r="F302" s="140" t="str">
        <f t="shared" ca="1" si="31"/>
        <v/>
      </c>
      <c r="G302" s="140" t="str">
        <f t="shared" ca="1" si="32"/>
        <v/>
      </c>
      <c r="H302" s="140" t="str">
        <f t="shared" ca="1" si="33"/>
        <v/>
      </c>
      <c r="J302" s="122"/>
    </row>
    <row r="303" spans="1:10" x14ac:dyDescent="0.3">
      <c r="A303" s="138" t="str">
        <f t="shared" ca="1" si="34"/>
        <v/>
      </c>
      <c r="B303" s="139" t="str">
        <f t="shared" ca="1" si="28"/>
        <v/>
      </c>
      <c r="C303" s="140" t="str">
        <f t="shared" ca="1" si="29"/>
        <v/>
      </c>
      <c r="D303" s="140" t="str">
        <f t="shared" ca="1" si="30"/>
        <v/>
      </c>
      <c r="F303" s="140" t="str">
        <f t="shared" ca="1" si="31"/>
        <v/>
      </c>
      <c r="G303" s="140" t="str">
        <f t="shared" ca="1" si="32"/>
        <v/>
      </c>
      <c r="H303" s="140" t="str">
        <f t="shared" ca="1" si="33"/>
        <v/>
      </c>
      <c r="J303" s="122"/>
    </row>
    <row r="304" spans="1:10" x14ac:dyDescent="0.3">
      <c r="A304" s="138" t="str">
        <f t="shared" ca="1" si="34"/>
        <v/>
      </c>
      <c r="B304" s="139" t="str">
        <f t="shared" ca="1" si="28"/>
        <v/>
      </c>
      <c r="C304" s="140" t="str">
        <f t="shared" ca="1" si="29"/>
        <v/>
      </c>
      <c r="D304" s="140" t="str">
        <f t="shared" ca="1" si="30"/>
        <v/>
      </c>
      <c r="F304" s="140" t="str">
        <f t="shared" ca="1" si="31"/>
        <v/>
      </c>
      <c r="G304" s="140" t="str">
        <f t="shared" ca="1" si="32"/>
        <v/>
      </c>
      <c r="H304" s="140" t="str">
        <f t="shared" ca="1" si="33"/>
        <v/>
      </c>
      <c r="J304" s="122"/>
    </row>
    <row r="305" spans="1:10" x14ac:dyDescent="0.3">
      <c r="A305" s="138" t="str">
        <f t="shared" ca="1" si="34"/>
        <v/>
      </c>
      <c r="B305" s="139" t="str">
        <f t="shared" ca="1" si="28"/>
        <v/>
      </c>
      <c r="C305" s="140" t="str">
        <f t="shared" ca="1" si="29"/>
        <v/>
      </c>
      <c r="D305" s="140" t="str">
        <f t="shared" ca="1" si="30"/>
        <v/>
      </c>
      <c r="F305" s="140" t="str">
        <f t="shared" ca="1" si="31"/>
        <v/>
      </c>
      <c r="G305" s="140" t="str">
        <f t="shared" ca="1" si="32"/>
        <v/>
      </c>
      <c r="H305" s="140" t="str">
        <f t="shared" ca="1" si="33"/>
        <v/>
      </c>
      <c r="J305" s="122"/>
    </row>
    <row r="306" spans="1:10" x14ac:dyDescent="0.3">
      <c r="A306" s="138" t="str">
        <f t="shared" ca="1" si="34"/>
        <v/>
      </c>
      <c r="B306" s="139" t="str">
        <f t="shared" ca="1" si="28"/>
        <v/>
      </c>
      <c r="C306" s="140" t="str">
        <f t="shared" ca="1" si="29"/>
        <v/>
      </c>
      <c r="D306" s="140" t="str">
        <f t="shared" ca="1" si="30"/>
        <v/>
      </c>
      <c r="F306" s="140" t="str">
        <f t="shared" ca="1" si="31"/>
        <v/>
      </c>
      <c r="G306" s="140" t="str">
        <f t="shared" ca="1" si="32"/>
        <v/>
      </c>
      <c r="H306" s="140" t="str">
        <f t="shared" ca="1" si="33"/>
        <v/>
      </c>
      <c r="J306" s="122"/>
    </row>
    <row r="307" spans="1:10" x14ac:dyDescent="0.3">
      <c r="A307" s="138" t="str">
        <f t="shared" ca="1" si="34"/>
        <v/>
      </c>
      <c r="B307" s="139" t="str">
        <f t="shared" ca="1" si="28"/>
        <v/>
      </c>
      <c r="C307" s="140" t="str">
        <f t="shared" ca="1" si="29"/>
        <v/>
      </c>
      <c r="D307" s="140" t="str">
        <f t="shared" ca="1" si="30"/>
        <v/>
      </c>
      <c r="F307" s="140" t="str">
        <f t="shared" ca="1" si="31"/>
        <v/>
      </c>
      <c r="G307" s="140" t="str">
        <f t="shared" ca="1" si="32"/>
        <v/>
      </c>
      <c r="H307" s="140" t="str">
        <f t="shared" ca="1" si="33"/>
        <v/>
      </c>
      <c r="J307" s="122"/>
    </row>
    <row r="308" spans="1:10" x14ac:dyDescent="0.3">
      <c r="A308" s="138" t="str">
        <f t="shared" ca="1" si="34"/>
        <v/>
      </c>
      <c r="B308" s="139" t="str">
        <f t="shared" ca="1" si="28"/>
        <v/>
      </c>
      <c r="C308" s="140" t="str">
        <f t="shared" ca="1" si="29"/>
        <v/>
      </c>
      <c r="D308" s="140" t="str">
        <f t="shared" ca="1" si="30"/>
        <v/>
      </c>
      <c r="F308" s="140" t="str">
        <f t="shared" ca="1" si="31"/>
        <v/>
      </c>
      <c r="G308" s="140" t="str">
        <f t="shared" ca="1" si="32"/>
        <v/>
      </c>
      <c r="H308" s="140" t="str">
        <f t="shared" ca="1" si="33"/>
        <v/>
      </c>
      <c r="J308" s="122"/>
    </row>
    <row r="309" spans="1:10" x14ac:dyDescent="0.3">
      <c r="A309" s="138" t="str">
        <f t="shared" ca="1" si="34"/>
        <v/>
      </c>
      <c r="B309" s="139" t="str">
        <f t="shared" ca="1" si="28"/>
        <v/>
      </c>
      <c r="C309" s="140" t="str">
        <f t="shared" ca="1" si="29"/>
        <v/>
      </c>
      <c r="D309" s="140" t="str">
        <f t="shared" ca="1" si="30"/>
        <v/>
      </c>
      <c r="F309" s="140" t="str">
        <f t="shared" ca="1" si="31"/>
        <v/>
      </c>
      <c r="G309" s="140" t="str">
        <f t="shared" ca="1" si="32"/>
        <v/>
      </c>
      <c r="H309" s="140" t="str">
        <f t="shared" ca="1" si="33"/>
        <v/>
      </c>
      <c r="J309" s="122"/>
    </row>
    <row r="310" spans="1:10" x14ac:dyDescent="0.3">
      <c r="A310" s="138" t="str">
        <f t="shared" ca="1" si="34"/>
        <v/>
      </c>
      <c r="B310" s="139" t="str">
        <f t="shared" ca="1" si="28"/>
        <v/>
      </c>
      <c r="C310" s="140" t="str">
        <f t="shared" ca="1" si="29"/>
        <v/>
      </c>
      <c r="D310" s="140" t="str">
        <f t="shared" ca="1" si="30"/>
        <v/>
      </c>
      <c r="F310" s="140" t="str">
        <f t="shared" ca="1" si="31"/>
        <v/>
      </c>
      <c r="G310" s="140" t="str">
        <f t="shared" ca="1" si="32"/>
        <v/>
      </c>
      <c r="H310" s="140" t="str">
        <f t="shared" ca="1" si="33"/>
        <v/>
      </c>
      <c r="J310" s="122"/>
    </row>
    <row r="311" spans="1:10" x14ac:dyDescent="0.3">
      <c r="A311" s="138" t="str">
        <f t="shared" ca="1" si="34"/>
        <v/>
      </c>
      <c r="B311" s="139" t="str">
        <f t="shared" ca="1" si="28"/>
        <v/>
      </c>
      <c r="C311" s="140" t="str">
        <f t="shared" ca="1" si="29"/>
        <v/>
      </c>
      <c r="D311" s="140" t="str">
        <f t="shared" ca="1" si="30"/>
        <v/>
      </c>
      <c r="F311" s="140" t="str">
        <f t="shared" ca="1" si="31"/>
        <v/>
      </c>
      <c r="G311" s="140" t="str">
        <f t="shared" ca="1" si="32"/>
        <v/>
      </c>
      <c r="H311" s="140" t="str">
        <f t="shared" ca="1" si="33"/>
        <v/>
      </c>
      <c r="J311" s="122"/>
    </row>
    <row r="312" spans="1:10" x14ac:dyDescent="0.3">
      <c r="A312" s="138" t="str">
        <f t="shared" ca="1" si="34"/>
        <v/>
      </c>
      <c r="B312" s="139" t="str">
        <f t="shared" ca="1" si="28"/>
        <v/>
      </c>
      <c r="C312" s="140" t="str">
        <f t="shared" ca="1" si="29"/>
        <v/>
      </c>
      <c r="D312" s="140" t="str">
        <f t="shared" ca="1" si="30"/>
        <v/>
      </c>
      <c r="F312" s="140" t="str">
        <f t="shared" ca="1" si="31"/>
        <v/>
      </c>
      <c r="G312" s="140" t="str">
        <f t="shared" ca="1" si="32"/>
        <v/>
      </c>
      <c r="H312" s="140" t="str">
        <f t="shared" ca="1" si="33"/>
        <v/>
      </c>
      <c r="J312" s="122"/>
    </row>
    <row r="313" spans="1:10" x14ac:dyDescent="0.3">
      <c r="A313" s="138" t="str">
        <f t="shared" ca="1" si="34"/>
        <v/>
      </c>
      <c r="B313" s="139" t="str">
        <f t="shared" ca="1" si="28"/>
        <v/>
      </c>
      <c r="C313" s="140" t="str">
        <f t="shared" ca="1" si="29"/>
        <v/>
      </c>
      <c r="D313" s="140" t="str">
        <f t="shared" ca="1" si="30"/>
        <v/>
      </c>
      <c r="F313" s="140" t="str">
        <f t="shared" ca="1" si="31"/>
        <v/>
      </c>
      <c r="G313" s="140" t="str">
        <f t="shared" ca="1" si="32"/>
        <v/>
      </c>
      <c r="H313" s="140" t="str">
        <f t="shared" ca="1" si="33"/>
        <v/>
      </c>
      <c r="J313" s="122"/>
    </row>
    <row r="314" spans="1:10" x14ac:dyDescent="0.3">
      <c r="A314" s="138" t="str">
        <f t="shared" ca="1" si="34"/>
        <v/>
      </c>
      <c r="B314" s="139" t="str">
        <f t="shared" ca="1" si="28"/>
        <v/>
      </c>
      <c r="C314" s="140" t="str">
        <f t="shared" ca="1" si="29"/>
        <v/>
      </c>
      <c r="D314" s="140" t="str">
        <f t="shared" ca="1" si="30"/>
        <v/>
      </c>
      <c r="F314" s="140" t="str">
        <f t="shared" ca="1" si="31"/>
        <v/>
      </c>
      <c r="G314" s="140" t="str">
        <f t="shared" ca="1" si="32"/>
        <v/>
      </c>
      <c r="H314" s="140" t="str">
        <f t="shared" ca="1" si="33"/>
        <v/>
      </c>
      <c r="J314" s="122"/>
    </row>
    <row r="315" spans="1:10" x14ac:dyDescent="0.3">
      <c r="A315" s="138" t="str">
        <f t="shared" ca="1" si="34"/>
        <v/>
      </c>
      <c r="B315" s="139" t="str">
        <f t="shared" ca="1" si="28"/>
        <v/>
      </c>
      <c r="C315" s="140" t="str">
        <f t="shared" ca="1" si="29"/>
        <v/>
      </c>
      <c r="D315" s="140" t="str">
        <f t="shared" ca="1" si="30"/>
        <v/>
      </c>
      <c r="F315" s="140" t="str">
        <f t="shared" ca="1" si="31"/>
        <v/>
      </c>
      <c r="G315" s="140" t="str">
        <f t="shared" ca="1" si="32"/>
        <v/>
      </c>
      <c r="H315" s="140" t="str">
        <f t="shared" ca="1" si="33"/>
        <v/>
      </c>
      <c r="J315" s="122"/>
    </row>
    <row r="316" spans="1:10" x14ac:dyDescent="0.3">
      <c r="A316" s="138" t="str">
        <f t="shared" ca="1" si="34"/>
        <v/>
      </c>
      <c r="B316" s="139" t="str">
        <f t="shared" ca="1" si="28"/>
        <v/>
      </c>
      <c r="C316" s="140" t="str">
        <f t="shared" ca="1" si="29"/>
        <v/>
      </c>
      <c r="D316" s="140" t="str">
        <f t="shared" ca="1" si="30"/>
        <v/>
      </c>
      <c r="F316" s="140" t="str">
        <f t="shared" ca="1" si="31"/>
        <v/>
      </c>
      <c r="G316" s="140" t="str">
        <f t="shared" ca="1" si="32"/>
        <v/>
      </c>
      <c r="H316" s="140" t="str">
        <f t="shared" ca="1" si="33"/>
        <v/>
      </c>
      <c r="J316" s="122"/>
    </row>
    <row r="317" spans="1:10" x14ac:dyDescent="0.3">
      <c r="A317" s="138" t="str">
        <f t="shared" ca="1" si="34"/>
        <v/>
      </c>
      <c r="B317" s="139" t="str">
        <f t="shared" ca="1" si="28"/>
        <v/>
      </c>
      <c r="C317" s="140" t="str">
        <f t="shared" ca="1" si="29"/>
        <v/>
      </c>
      <c r="D317" s="140" t="str">
        <f t="shared" ca="1" si="30"/>
        <v/>
      </c>
      <c r="F317" s="140" t="str">
        <f t="shared" ca="1" si="31"/>
        <v/>
      </c>
      <c r="G317" s="140" t="str">
        <f t="shared" ca="1" si="32"/>
        <v/>
      </c>
      <c r="H317" s="140" t="str">
        <f t="shared" ca="1" si="33"/>
        <v/>
      </c>
      <c r="J317" s="122"/>
    </row>
    <row r="318" spans="1:10" x14ac:dyDescent="0.3">
      <c r="A318" s="138" t="str">
        <f t="shared" ca="1" si="34"/>
        <v/>
      </c>
      <c r="B318" s="139" t="str">
        <f t="shared" ca="1" si="28"/>
        <v/>
      </c>
      <c r="C318" s="140" t="str">
        <f t="shared" ca="1" si="29"/>
        <v/>
      </c>
      <c r="D318" s="140" t="str">
        <f t="shared" ca="1" si="30"/>
        <v/>
      </c>
      <c r="F318" s="140" t="str">
        <f t="shared" ca="1" si="31"/>
        <v/>
      </c>
      <c r="G318" s="140" t="str">
        <f t="shared" ca="1" si="32"/>
        <v/>
      </c>
      <c r="H318" s="140" t="str">
        <f t="shared" ca="1" si="33"/>
        <v/>
      </c>
      <c r="J318" s="122"/>
    </row>
    <row r="319" spans="1:10" x14ac:dyDescent="0.3">
      <c r="A319" s="138" t="str">
        <f t="shared" ca="1" si="34"/>
        <v/>
      </c>
      <c r="B319" s="139" t="str">
        <f t="shared" ca="1" si="28"/>
        <v/>
      </c>
      <c r="C319" s="140" t="str">
        <f t="shared" ca="1" si="29"/>
        <v/>
      </c>
      <c r="D319" s="140" t="str">
        <f t="shared" ca="1" si="30"/>
        <v/>
      </c>
      <c r="F319" s="140" t="str">
        <f t="shared" ca="1" si="31"/>
        <v/>
      </c>
      <c r="G319" s="140" t="str">
        <f t="shared" ca="1" si="32"/>
        <v/>
      </c>
      <c r="H319" s="140" t="str">
        <f t="shared" ca="1" si="33"/>
        <v/>
      </c>
      <c r="J319" s="122"/>
    </row>
    <row r="320" spans="1:10" x14ac:dyDescent="0.3">
      <c r="A320" s="138" t="str">
        <f t="shared" ca="1" si="34"/>
        <v/>
      </c>
      <c r="B320" s="139" t="str">
        <f t="shared" ca="1" si="28"/>
        <v/>
      </c>
      <c r="C320" s="140" t="str">
        <f t="shared" ca="1" si="29"/>
        <v/>
      </c>
      <c r="D320" s="140" t="str">
        <f t="shared" ca="1" si="30"/>
        <v/>
      </c>
      <c r="F320" s="140" t="str">
        <f t="shared" ca="1" si="31"/>
        <v/>
      </c>
      <c r="G320" s="140" t="str">
        <f t="shared" ca="1" si="32"/>
        <v/>
      </c>
      <c r="H320" s="140" t="str">
        <f t="shared" ca="1" si="33"/>
        <v/>
      </c>
      <c r="J320" s="122"/>
    </row>
    <row r="321" spans="1:10" x14ac:dyDescent="0.3">
      <c r="A321" s="138" t="str">
        <f t="shared" ca="1" si="34"/>
        <v/>
      </c>
      <c r="B321" s="139" t="str">
        <f t="shared" ca="1" si="28"/>
        <v/>
      </c>
      <c r="C321" s="140" t="str">
        <f t="shared" ca="1" si="29"/>
        <v/>
      </c>
      <c r="D321" s="140" t="str">
        <f t="shared" ca="1" si="30"/>
        <v/>
      </c>
      <c r="F321" s="140" t="str">
        <f t="shared" ca="1" si="31"/>
        <v/>
      </c>
      <c r="G321" s="140" t="str">
        <f t="shared" ca="1" si="32"/>
        <v/>
      </c>
      <c r="H321" s="140" t="str">
        <f t="shared" ca="1" si="33"/>
        <v/>
      </c>
      <c r="J321" s="122"/>
    </row>
    <row r="322" spans="1:10" x14ac:dyDescent="0.3">
      <c r="A322" s="138" t="str">
        <f t="shared" ca="1" si="34"/>
        <v/>
      </c>
      <c r="B322" s="139" t="str">
        <f t="shared" ca="1" si="28"/>
        <v/>
      </c>
      <c r="C322" s="140" t="str">
        <f t="shared" ca="1" si="29"/>
        <v/>
      </c>
      <c r="D322" s="140" t="str">
        <f t="shared" ca="1" si="30"/>
        <v/>
      </c>
      <c r="F322" s="140" t="str">
        <f t="shared" ca="1" si="31"/>
        <v/>
      </c>
      <c r="G322" s="140" t="str">
        <f t="shared" ca="1" si="32"/>
        <v/>
      </c>
      <c r="H322" s="140" t="str">
        <f t="shared" ca="1" si="33"/>
        <v/>
      </c>
      <c r="J322" s="122"/>
    </row>
    <row r="323" spans="1:10" x14ac:dyDescent="0.3">
      <c r="A323" s="138" t="str">
        <f t="shared" ca="1" si="34"/>
        <v/>
      </c>
      <c r="B323" s="139" t="str">
        <f t="shared" ca="1" si="28"/>
        <v/>
      </c>
      <c r="C323" s="140" t="str">
        <f t="shared" ca="1" si="29"/>
        <v/>
      </c>
      <c r="D323" s="140" t="str">
        <f t="shared" ca="1" si="30"/>
        <v/>
      </c>
      <c r="F323" s="140" t="str">
        <f t="shared" ca="1" si="31"/>
        <v/>
      </c>
      <c r="G323" s="140" t="str">
        <f t="shared" ca="1" si="32"/>
        <v/>
      </c>
      <c r="H323" s="140" t="str">
        <f t="shared" ca="1" si="33"/>
        <v/>
      </c>
      <c r="J323" s="122"/>
    </row>
    <row r="324" spans="1:10" x14ac:dyDescent="0.3">
      <c r="A324" s="138" t="str">
        <f t="shared" ca="1" si="34"/>
        <v/>
      </c>
      <c r="B324" s="139" t="str">
        <f t="shared" ca="1" si="28"/>
        <v/>
      </c>
      <c r="C324" s="140" t="str">
        <f t="shared" ca="1" si="29"/>
        <v/>
      </c>
      <c r="D324" s="140" t="str">
        <f t="shared" ca="1" si="30"/>
        <v/>
      </c>
      <c r="F324" s="140" t="str">
        <f t="shared" ca="1" si="31"/>
        <v/>
      </c>
      <c r="G324" s="140" t="str">
        <f t="shared" ca="1" si="32"/>
        <v/>
      </c>
      <c r="H324" s="140" t="str">
        <f t="shared" ca="1" si="33"/>
        <v/>
      </c>
      <c r="J324" s="122"/>
    </row>
    <row r="325" spans="1:10" x14ac:dyDescent="0.3">
      <c r="A325" s="138" t="str">
        <f t="shared" ca="1" si="34"/>
        <v/>
      </c>
      <c r="B325" s="139" t="str">
        <f t="shared" ca="1" si="28"/>
        <v/>
      </c>
      <c r="C325" s="140" t="str">
        <f t="shared" ca="1" si="29"/>
        <v/>
      </c>
      <c r="D325" s="140" t="str">
        <f t="shared" ca="1" si="30"/>
        <v/>
      </c>
      <c r="F325" s="140" t="str">
        <f t="shared" ca="1" si="31"/>
        <v/>
      </c>
      <c r="G325" s="140" t="str">
        <f t="shared" ca="1" si="32"/>
        <v/>
      </c>
      <c r="H325" s="140" t="str">
        <f t="shared" ca="1" si="33"/>
        <v/>
      </c>
      <c r="J325" s="122"/>
    </row>
    <row r="326" spans="1:10" x14ac:dyDescent="0.3">
      <c r="A326" s="138" t="str">
        <f t="shared" ca="1" si="34"/>
        <v/>
      </c>
      <c r="B326" s="139" t="str">
        <f t="shared" ca="1" si="28"/>
        <v/>
      </c>
      <c r="C326" s="140" t="str">
        <f t="shared" ca="1" si="29"/>
        <v/>
      </c>
      <c r="D326" s="140" t="str">
        <f t="shared" ca="1" si="30"/>
        <v/>
      </c>
      <c r="F326" s="140" t="str">
        <f t="shared" ca="1" si="31"/>
        <v/>
      </c>
      <c r="G326" s="140" t="str">
        <f t="shared" ca="1" si="32"/>
        <v/>
      </c>
      <c r="H326" s="140" t="str">
        <f t="shared" ca="1" si="33"/>
        <v/>
      </c>
      <c r="J326" s="122"/>
    </row>
    <row r="327" spans="1:10" x14ac:dyDescent="0.3">
      <c r="A327" s="138" t="str">
        <f t="shared" ca="1" si="34"/>
        <v/>
      </c>
      <c r="B327" s="139" t="str">
        <f t="shared" ca="1" si="28"/>
        <v/>
      </c>
      <c r="C327" s="140" t="str">
        <f t="shared" ca="1" si="29"/>
        <v/>
      </c>
      <c r="D327" s="140" t="str">
        <f t="shared" ca="1" si="30"/>
        <v/>
      </c>
      <c r="F327" s="140" t="str">
        <f t="shared" ca="1" si="31"/>
        <v/>
      </c>
      <c r="G327" s="140" t="str">
        <f t="shared" ca="1" si="32"/>
        <v/>
      </c>
      <c r="H327" s="140" t="str">
        <f t="shared" ca="1" si="33"/>
        <v/>
      </c>
      <c r="J327" s="122"/>
    </row>
    <row r="328" spans="1:10" x14ac:dyDescent="0.3">
      <c r="A328" s="138" t="str">
        <f t="shared" ca="1" si="34"/>
        <v/>
      </c>
      <c r="B328" s="139" t="str">
        <f t="shared" ca="1" si="28"/>
        <v/>
      </c>
      <c r="C328" s="140" t="str">
        <f t="shared" ca="1" si="29"/>
        <v/>
      </c>
      <c r="D328" s="140" t="str">
        <f t="shared" ca="1" si="30"/>
        <v/>
      </c>
      <c r="F328" s="140" t="str">
        <f t="shared" ca="1" si="31"/>
        <v/>
      </c>
      <c r="G328" s="140" t="str">
        <f t="shared" ca="1" si="32"/>
        <v/>
      </c>
      <c r="H328" s="140" t="str">
        <f t="shared" ca="1" si="33"/>
        <v/>
      </c>
      <c r="J328" s="122"/>
    </row>
    <row r="329" spans="1:10" x14ac:dyDescent="0.3">
      <c r="A329" s="138" t="str">
        <f t="shared" ca="1" si="34"/>
        <v/>
      </c>
      <c r="B329" s="139" t="str">
        <f t="shared" ca="1" si="28"/>
        <v/>
      </c>
      <c r="C329" s="140" t="str">
        <f t="shared" ca="1" si="29"/>
        <v/>
      </c>
      <c r="D329" s="140" t="str">
        <f t="shared" ca="1" si="30"/>
        <v/>
      </c>
      <c r="F329" s="140" t="str">
        <f t="shared" ca="1" si="31"/>
        <v/>
      </c>
      <c r="G329" s="140" t="str">
        <f t="shared" ca="1" si="32"/>
        <v/>
      </c>
      <c r="H329" s="140" t="str">
        <f t="shared" ca="1" si="33"/>
        <v/>
      </c>
      <c r="J329" s="122"/>
    </row>
    <row r="330" spans="1:10" x14ac:dyDescent="0.3">
      <c r="A330" s="138" t="str">
        <f t="shared" ca="1" si="34"/>
        <v/>
      </c>
      <c r="B330" s="139" t="str">
        <f t="shared" ca="1" si="28"/>
        <v/>
      </c>
      <c r="C330" s="140" t="str">
        <f t="shared" ca="1" si="29"/>
        <v/>
      </c>
      <c r="D330" s="140" t="str">
        <f t="shared" ca="1" si="30"/>
        <v/>
      </c>
      <c r="F330" s="140" t="str">
        <f t="shared" ca="1" si="31"/>
        <v/>
      </c>
      <c r="G330" s="140" t="str">
        <f t="shared" ca="1" si="32"/>
        <v/>
      </c>
      <c r="H330" s="140" t="str">
        <f t="shared" ca="1" si="33"/>
        <v/>
      </c>
      <c r="J330" s="122"/>
    </row>
    <row r="331" spans="1:10" x14ac:dyDescent="0.3">
      <c r="A331" s="138" t="str">
        <f t="shared" ca="1" si="34"/>
        <v/>
      </c>
      <c r="B331" s="139" t="str">
        <f t="shared" ca="1" si="28"/>
        <v/>
      </c>
      <c r="C331" s="140" t="str">
        <f t="shared" ca="1" si="29"/>
        <v/>
      </c>
      <c r="D331" s="140" t="str">
        <f t="shared" ca="1" si="30"/>
        <v/>
      </c>
      <c r="F331" s="140" t="str">
        <f t="shared" ca="1" si="31"/>
        <v/>
      </c>
      <c r="G331" s="140" t="str">
        <f t="shared" ca="1" si="32"/>
        <v/>
      </c>
      <c r="H331" s="140" t="str">
        <f t="shared" ca="1" si="33"/>
        <v/>
      </c>
      <c r="J331" s="122"/>
    </row>
    <row r="332" spans="1:10" x14ac:dyDescent="0.3">
      <c r="A332" s="138" t="str">
        <f t="shared" ca="1" si="34"/>
        <v/>
      </c>
      <c r="B332" s="139" t="str">
        <f t="shared" ca="1" si="28"/>
        <v/>
      </c>
      <c r="C332" s="140" t="str">
        <f t="shared" ca="1" si="29"/>
        <v/>
      </c>
      <c r="D332" s="140" t="str">
        <f t="shared" ca="1" si="30"/>
        <v/>
      </c>
      <c r="F332" s="140" t="str">
        <f t="shared" ca="1" si="31"/>
        <v/>
      </c>
      <c r="G332" s="140" t="str">
        <f t="shared" ca="1" si="32"/>
        <v/>
      </c>
      <c r="H332" s="140" t="str">
        <f t="shared" ca="1" si="33"/>
        <v/>
      </c>
      <c r="J332" s="122"/>
    </row>
    <row r="333" spans="1:10" x14ac:dyDescent="0.3">
      <c r="A333" s="138" t="str">
        <f t="shared" ca="1" si="34"/>
        <v/>
      </c>
      <c r="B333" s="139" t="str">
        <f t="shared" ca="1" si="28"/>
        <v/>
      </c>
      <c r="C333" s="140" t="str">
        <f t="shared" ca="1" si="29"/>
        <v/>
      </c>
      <c r="D333" s="140" t="str">
        <f t="shared" ca="1" si="30"/>
        <v/>
      </c>
      <c r="F333" s="140" t="str">
        <f t="shared" ca="1" si="31"/>
        <v/>
      </c>
      <c r="G333" s="140" t="str">
        <f t="shared" ca="1" si="32"/>
        <v/>
      </c>
      <c r="H333" s="140" t="str">
        <f t="shared" ca="1" si="33"/>
        <v/>
      </c>
      <c r="J333" s="122"/>
    </row>
    <row r="334" spans="1:10" x14ac:dyDescent="0.3">
      <c r="A334" s="138" t="str">
        <f t="shared" ca="1" si="34"/>
        <v/>
      </c>
      <c r="B334" s="139" t="str">
        <f t="shared" ca="1" si="28"/>
        <v/>
      </c>
      <c r="C334" s="140" t="str">
        <f t="shared" ca="1" si="29"/>
        <v/>
      </c>
      <c r="D334" s="140" t="str">
        <f t="shared" ca="1" si="30"/>
        <v/>
      </c>
      <c r="F334" s="140" t="str">
        <f t="shared" ca="1" si="31"/>
        <v/>
      </c>
      <c r="G334" s="140" t="str">
        <f t="shared" ca="1" si="32"/>
        <v/>
      </c>
      <c r="H334" s="140" t="str">
        <f t="shared" ca="1" si="33"/>
        <v/>
      </c>
      <c r="J334" s="122"/>
    </row>
    <row r="335" spans="1:10" x14ac:dyDescent="0.3">
      <c r="A335" s="138" t="str">
        <f t="shared" ca="1" si="34"/>
        <v/>
      </c>
      <c r="B335" s="139" t="str">
        <f t="shared" ca="1" si="28"/>
        <v/>
      </c>
      <c r="C335" s="140" t="str">
        <f t="shared" ca="1" si="29"/>
        <v/>
      </c>
      <c r="D335" s="140" t="str">
        <f t="shared" ca="1" si="30"/>
        <v/>
      </c>
      <c r="F335" s="140" t="str">
        <f t="shared" ca="1" si="31"/>
        <v/>
      </c>
      <c r="G335" s="140" t="str">
        <f t="shared" ca="1" si="32"/>
        <v/>
      </c>
      <c r="H335" s="140" t="str">
        <f t="shared" ca="1" si="33"/>
        <v/>
      </c>
      <c r="J335" s="122"/>
    </row>
    <row r="336" spans="1:10" x14ac:dyDescent="0.3">
      <c r="A336" s="138" t="str">
        <f t="shared" ca="1" si="34"/>
        <v/>
      </c>
      <c r="B336" s="139" t="str">
        <f t="shared" ca="1" si="28"/>
        <v/>
      </c>
      <c r="C336" s="140" t="str">
        <f t="shared" ca="1" si="29"/>
        <v/>
      </c>
      <c r="D336" s="140" t="str">
        <f t="shared" ca="1" si="30"/>
        <v/>
      </c>
      <c r="F336" s="140" t="str">
        <f t="shared" ca="1" si="31"/>
        <v/>
      </c>
      <c r="G336" s="140" t="str">
        <f t="shared" ca="1" si="32"/>
        <v/>
      </c>
      <c r="H336" s="140" t="str">
        <f t="shared" ca="1" si="33"/>
        <v/>
      </c>
      <c r="J336" s="122"/>
    </row>
    <row r="337" spans="1:10" x14ac:dyDescent="0.3">
      <c r="A337" s="138" t="str">
        <f t="shared" ca="1" si="34"/>
        <v/>
      </c>
      <c r="B337" s="139" t="str">
        <f t="shared" ca="1" si="28"/>
        <v/>
      </c>
      <c r="C337" s="140" t="str">
        <f t="shared" ca="1" si="29"/>
        <v/>
      </c>
      <c r="D337" s="140" t="str">
        <f t="shared" ca="1" si="30"/>
        <v/>
      </c>
      <c r="F337" s="140" t="str">
        <f t="shared" ca="1" si="31"/>
        <v/>
      </c>
      <c r="G337" s="140" t="str">
        <f t="shared" ca="1" si="32"/>
        <v/>
      </c>
      <c r="H337" s="140" t="str">
        <f t="shared" ca="1" si="33"/>
        <v/>
      </c>
      <c r="J337" s="122"/>
    </row>
    <row r="338" spans="1:10" x14ac:dyDescent="0.3">
      <c r="A338" s="138" t="str">
        <f t="shared" ca="1" si="34"/>
        <v/>
      </c>
      <c r="B338" s="139" t="str">
        <f t="shared" ca="1" si="28"/>
        <v/>
      </c>
      <c r="C338" s="140" t="str">
        <f t="shared" ca="1" si="29"/>
        <v/>
      </c>
      <c r="D338" s="140" t="str">
        <f t="shared" ca="1" si="30"/>
        <v/>
      </c>
      <c r="F338" s="140" t="str">
        <f t="shared" ca="1" si="31"/>
        <v/>
      </c>
      <c r="G338" s="140" t="str">
        <f t="shared" ca="1" si="32"/>
        <v/>
      </c>
      <c r="H338" s="140" t="str">
        <f t="shared" ca="1" si="33"/>
        <v/>
      </c>
      <c r="J338" s="122"/>
    </row>
    <row r="339" spans="1:10" x14ac:dyDescent="0.3">
      <c r="A339" s="138" t="str">
        <f t="shared" ca="1" si="34"/>
        <v/>
      </c>
      <c r="B339" s="139" t="str">
        <f t="shared" ca="1" si="28"/>
        <v/>
      </c>
      <c r="C339" s="140" t="str">
        <f t="shared" ca="1" si="29"/>
        <v/>
      </c>
      <c r="D339" s="140" t="str">
        <f t="shared" ca="1" si="30"/>
        <v/>
      </c>
      <c r="F339" s="140" t="str">
        <f t="shared" ca="1" si="31"/>
        <v/>
      </c>
      <c r="G339" s="140" t="str">
        <f t="shared" ca="1" si="32"/>
        <v/>
      </c>
      <c r="H339" s="140" t="str">
        <f t="shared" ca="1" si="33"/>
        <v/>
      </c>
      <c r="J339" s="122"/>
    </row>
    <row r="340" spans="1:10" x14ac:dyDescent="0.3">
      <c r="A340" s="138" t="str">
        <f t="shared" ca="1" si="34"/>
        <v/>
      </c>
      <c r="B340" s="139" t="str">
        <f t="shared" ref="B340:B403" ca="1" si="35">IF(A340="","",IF($K$13=26,(A340-1)*14+$D$9,IF($K$13=52,(A340-1)*7+$D$9,DATE(YEAR($D$9),MONTH($D$9)+(A340-1)*$L$13,IF($K$13=24,IF((MOD(A340-1,2))=1,DAY($D$9)+14,DAY($D$9)),DAY($D$9))))))</f>
        <v/>
      </c>
      <c r="C340" s="140" t="str">
        <f t="shared" ref="C340:C403" ca="1" si="36">IF(A340="","",IF(A340=$D$12,H339+D340,IF(IF($E$15,$D$15,$D$14)&gt;H339+D340,H339+D340,IF($E$15,$D$15,$D$14))))</f>
        <v/>
      </c>
      <c r="D340" s="140" t="str">
        <f t="shared" ref="D340:D403" ca="1" si="37">IF(B340="","",IF(roundOpt,ROUND((B340-B339)*$H$5*G339,2),(B340-B339)*$H$5*G339))</f>
        <v/>
      </c>
      <c r="F340" s="140" t="str">
        <f t="shared" ref="F340:F403" ca="1" si="38">IF(B340="","",IF(C340&gt;F339+D340,0,F339+D340-C340))</f>
        <v/>
      </c>
      <c r="G340" s="140" t="str">
        <f t="shared" ref="G340:G403" ca="1" si="39">IF(B340="","",IF(C340&gt;D340+F339,G339+F339+D340-C340,G339))</f>
        <v/>
      </c>
      <c r="H340" s="140" t="str">
        <f t="shared" ref="H340:H403" ca="1" si="40">IF(B340="","",G340+F340)</f>
        <v/>
      </c>
      <c r="J340" s="122"/>
    </row>
    <row r="341" spans="1:10" x14ac:dyDescent="0.3">
      <c r="A341" s="138" t="str">
        <f t="shared" ca="1" si="34"/>
        <v/>
      </c>
      <c r="B341" s="139" t="str">
        <f t="shared" ca="1" si="35"/>
        <v/>
      </c>
      <c r="C341" s="140" t="str">
        <f t="shared" ca="1" si="36"/>
        <v/>
      </c>
      <c r="D341" s="140" t="str">
        <f t="shared" ca="1" si="37"/>
        <v/>
      </c>
      <c r="F341" s="140" t="str">
        <f t="shared" ca="1" si="38"/>
        <v/>
      </c>
      <c r="G341" s="140" t="str">
        <f t="shared" ca="1" si="39"/>
        <v/>
      </c>
      <c r="H341" s="140" t="str">
        <f t="shared" ca="1" si="40"/>
        <v/>
      </c>
      <c r="J341" s="122"/>
    </row>
    <row r="342" spans="1:10" x14ac:dyDescent="0.3">
      <c r="A342" s="138" t="str">
        <f t="shared" ref="A342:A405" ca="1" si="41">IF(OR(H341&lt;=0,H341=""),"",OFFSET(A342,-1,0,1,1)+1)</f>
        <v/>
      </c>
      <c r="B342" s="139" t="str">
        <f t="shared" ca="1" si="35"/>
        <v/>
      </c>
      <c r="C342" s="140" t="str">
        <f t="shared" ca="1" si="36"/>
        <v/>
      </c>
      <c r="D342" s="140" t="str">
        <f t="shared" ca="1" si="37"/>
        <v/>
      </c>
      <c r="F342" s="140" t="str">
        <f t="shared" ca="1" si="38"/>
        <v/>
      </c>
      <c r="G342" s="140" t="str">
        <f t="shared" ca="1" si="39"/>
        <v/>
      </c>
      <c r="H342" s="140" t="str">
        <f t="shared" ca="1" si="40"/>
        <v/>
      </c>
      <c r="J342" s="122"/>
    </row>
    <row r="343" spans="1:10" x14ac:dyDescent="0.3">
      <c r="A343" s="138" t="str">
        <f t="shared" ca="1" si="41"/>
        <v/>
      </c>
      <c r="B343" s="139" t="str">
        <f t="shared" ca="1" si="35"/>
        <v/>
      </c>
      <c r="C343" s="140" t="str">
        <f t="shared" ca="1" si="36"/>
        <v/>
      </c>
      <c r="D343" s="140" t="str">
        <f t="shared" ca="1" si="37"/>
        <v/>
      </c>
      <c r="F343" s="140" t="str">
        <f t="shared" ca="1" si="38"/>
        <v/>
      </c>
      <c r="G343" s="140" t="str">
        <f t="shared" ca="1" si="39"/>
        <v/>
      </c>
      <c r="H343" s="140" t="str">
        <f t="shared" ca="1" si="40"/>
        <v/>
      </c>
      <c r="J343" s="122"/>
    </row>
    <row r="344" spans="1:10" x14ac:dyDescent="0.3">
      <c r="A344" s="138" t="str">
        <f t="shared" ca="1" si="41"/>
        <v/>
      </c>
      <c r="B344" s="139" t="str">
        <f t="shared" ca="1" si="35"/>
        <v/>
      </c>
      <c r="C344" s="140" t="str">
        <f t="shared" ca="1" si="36"/>
        <v/>
      </c>
      <c r="D344" s="140" t="str">
        <f t="shared" ca="1" si="37"/>
        <v/>
      </c>
      <c r="F344" s="140" t="str">
        <f t="shared" ca="1" si="38"/>
        <v/>
      </c>
      <c r="G344" s="140" t="str">
        <f t="shared" ca="1" si="39"/>
        <v/>
      </c>
      <c r="H344" s="140" t="str">
        <f t="shared" ca="1" si="40"/>
        <v/>
      </c>
      <c r="J344" s="122"/>
    </row>
    <row r="345" spans="1:10" x14ac:dyDescent="0.3">
      <c r="A345" s="138" t="str">
        <f t="shared" ca="1" si="41"/>
        <v/>
      </c>
      <c r="B345" s="139" t="str">
        <f t="shared" ca="1" si="35"/>
        <v/>
      </c>
      <c r="C345" s="140" t="str">
        <f t="shared" ca="1" si="36"/>
        <v/>
      </c>
      <c r="D345" s="140" t="str">
        <f t="shared" ca="1" si="37"/>
        <v/>
      </c>
      <c r="F345" s="140" t="str">
        <f t="shared" ca="1" si="38"/>
        <v/>
      </c>
      <c r="G345" s="140" t="str">
        <f t="shared" ca="1" si="39"/>
        <v/>
      </c>
      <c r="H345" s="140" t="str">
        <f t="shared" ca="1" si="40"/>
        <v/>
      </c>
      <c r="J345" s="122"/>
    </row>
    <row r="346" spans="1:10" x14ac:dyDescent="0.3">
      <c r="A346" s="138" t="str">
        <f t="shared" ca="1" si="41"/>
        <v/>
      </c>
      <c r="B346" s="139" t="str">
        <f t="shared" ca="1" si="35"/>
        <v/>
      </c>
      <c r="C346" s="140" t="str">
        <f t="shared" ca="1" si="36"/>
        <v/>
      </c>
      <c r="D346" s="140" t="str">
        <f t="shared" ca="1" si="37"/>
        <v/>
      </c>
      <c r="F346" s="140" t="str">
        <f t="shared" ca="1" si="38"/>
        <v/>
      </c>
      <c r="G346" s="140" t="str">
        <f t="shared" ca="1" si="39"/>
        <v/>
      </c>
      <c r="H346" s="140" t="str">
        <f t="shared" ca="1" si="40"/>
        <v/>
      </c>
      <c r="J346" s="122"/>
    </row>
    <row r="347" spans="1:10" x14ac:dyDescent="0.3">
      <c r="A347" s="138" t="str">
        <f t="shared" ca="1" si="41"/>
        <v/>
      </c>
      <c r="B347" s="139" t="str">
        <f t="shared" ca="1" si="35"/>
        <v/>
      </c>
      <c r="C347" s="140" t="str">
        <f t="shared" ca="1" si="36"/>
        <v/>
      </c>
      <c r="D347" s="140" t="str">
        <f t="shared" ca="1" si="37"/>
        <v/>
      </c>
      <c r="F347" s="140" t="str">
        <f t="shared" ca="1" si="38"/>
        <v/>
      </c>
      <c r="G347" s="140" t="str">
        <f t="shared" ca="1" si="39"/>
        <v/>
      </c>
      <c r="H347" s="140" t="str">
        <f t="shared" ca="1" si="40"/>
        <v/>
      </c>
      <c r="J347" s="122"/>
    </row>
    <row r="348" spans="1:10" x14ac:dyDescent="0.3">
      <c r="A348" s="138" t="str">
        <f t="shared" ca="1" si="41"/>
        <v/>
      </c>
      <c r="B348" s="139" t="str">
        <f t="shared" ca="1" si="35"/>
        <v/>
      </c>
      <c r="C348" s="140" t="str">
        <f t="shared" ca="1" si="36"/>
        <v/>
      </c>
      <c r="D348" s="140" t="str">
        <f t="shared" ca="1" si="37"/>
        <v/>
      </c>
      <c r="F348" s="140" t="str">
        <f t="shared" ca="1" si="38"/>
        <v/>
      </c>
      <c r="G348" s="140" t="str">
        <f t="shared" ca="1" si="39"/>
        <v/>
      </c>
      <c r="H348" s="140" t="str">
        <f t="shared" ca="1" si="40"/>
        <v/>
      </c>
      <c r="J348" s="122"/>
    </row>
    <row r="349" spans="1:10" x14ac:dyDescent="0.3">
      <c r="A349" s="138" t="str">
        <f t="shared" ca="1" si="41"/>
        <v/>
      </c>
      <c r="B349" s="139" t="str">
        <f t="shared" ca="1" si="35"/>
        <v/>
      </c>
      <c r="C349" s="140" t="str">
        <f t="shared" ca="1" si="36"/>
        <v/>
      </c>
      <c r="D349" s="140" t="str">
        <f t="shared" ca="1" si="37"/>
        <v/>
      </c>
      <c r="F349" s="140" t="str">
        <f t="shared" ca="1" si="38"/>
        <v/>
      </c>
      <c r="G349" s="140" t="str">
        <f t="shared" ca="1" si="39"/>
        <v/>
      </c>
      <c r="H349" s="140" t="str">
        <f t="shared" ca="1" si="40"/>
        <v/>
      </c>
      <c r="J349" s="122"/>
    </row>
    <row r="350" spans="1:10" x14ac:dyDescent="0.3">
      <c r="A350" s="138" t="str">
        <f t="shared" ca="1" si="41"/>
        <v/>
      </c>
      <c r="B350" s="139" t="str">
        <f t="shared" ca="1" si="35"/>
        <v/>
      </c>
      <c r="C350" s="140" t="str">
        <f t="shared" ca="1" si="36"/>
        <v/>
      </c>
      <c r="D350" s="140" t="str">
        <f t="shared" ca="1" si="37"/>
        <v/>
      </c>
      <c r="F350" s="140" t="str">
        <f t="shared" ca="1" si="38"/>
        <v/>
      </c>
      <c r="G350" s="140" t="str">
        <f t="shared" ca="1" si="39"/>
        <v/>
      </c>
      <c r="H350" s="140" t="str">
        <f t="shared" ca="1" si="40"/>
        <v/>
      </c>
      <c r="J350" s="122"/>
    </row>
    <row r="351" spans="1:10" x14ac:dyDescent="0.3">
      <c r="A351" s="138" t="str">
        <f t="shared" ca="1" si="41"/>
        <v/>
      </c>
      <c r="B351" s="139" t="str">
        <f t="shared" ca="1" si="35"/>
        <v/>
      </c>
      <c r="C351" s="140" t="str">
        <f t="shared" ca="1" si="36"/>
        <v/>
      </c>
      <c r="D351" s="140" t="str">
        <f t="shared" ca="1" si="37"/>
        <v/>
      </c>
      <c r="F351" s="140" t="str">
        <f t="shared" ca="1" si="38"/>
        <v/>
      </c>
      <c r="G351" s="140" t="str">
        <f t="shared" ca="1" si="39"/>
        <v/>
      </c>
      <c r="H351" s="140" t="str">
        <f t="shared" ca="1" si="40"/>
        <v/>
      </c>
      <c r="J351" s="122"/>
    </row>
    <row r="352" spans="1:10" x14ac:dyDescent="0.3">
      <c r="A352" s="138" t="str">
        <f t="shared" ca="1" si="41"/>
        <v/>
      </c>
      <c r="B352" s="139" t="str">
        <f t="shared" ca="1" si="35"/>
        <v/>
      </c>
      <c r="C352" s="140" t="str">
        <f t="shared" ca="1" si="36"/>
        <v/>
      </c>
      <c r="D352" s="140" t="str">
        <f t="shared" ca="1" si="37"/>
        <v/>
      </c>
      <c r="F352" s="140" t="str">
        <f t="shared" ca="1" si="38"/>
        <v/>
      </c>
      <c r="G352" s="140" t="str">
        <f t="shared" ca="1" si="39"/>
        <v/>
      </c>
      <c r="H352" s="140" t="str">
        <f t="shared" ca="1" si="40"/>
        <v/>
      </c>
      <c r="J352" s="122"/>
    </row>
    <row r="353" spans="1:10" x14ac:dyDescent="0.3">
      <c r="A353" s="138" t="str">
        <f t="shared" ca="1" si="41"/>
        <v/>
      </c>
      <c r="B353" s="139" t="str">
        <f t="shared" ca="1" si="35"/>
        <v/>
      </c>
      <c r="C353" s="140" t="str">
        <f t="shared" ca="1" si="36"/>
        <v/>
      </c>
      <c r="D353" s="140" t="str">
        <f t="shared" ca="1" si="37"/>
        <v/>
      </c>
      <c r="F353" s="140" t="str">
        <f t="shared" ca="1" si="38"/>
        <v/>
      </c>
      <c r="G353" s="140" t="str">
        <f t="shared" ca="1" si="39"/>
        <v/>
      </c>
      <c r="H353" s="140" t="str">
        <f t="shared" ca="1" si="40"/>
        <v/>
      </c>
      <c r="J353" s="122"/>
    </row>
    <row r="354" spans="1:10" x14ac:dyDescent="0.3">
      <c r="A354" s="138" t="str">
        <f t="shared" ca="1" si="41"/>
        <v/>
      </c>
      <c r="B354" s="139" t="str">
        <f t="shared" ca="1" si="35"/>
        <v/>
      </c>
      <c r="C354" s="140" t="str">
        <f t="shared" ca="1" si="36"/>
        <v/>
      </c>
      <c r="D354" s="140" t="str">
        <f t="shared" ca="1" si="37"/>
        <v/>
      </c>
      <c r="F354" s="140" t="str">
        <f t="shared" ca="1" si="38"/>
        <v/>
      </c>
      <c r="G354" s="140" t="str">
        <f t="shared" ca="1" si="39"/>
        <v/>
      </c>
      <c r="H354" s="140" t="str">
        <f t="shared" ca="1" si="40"/>
        <v/>
      </c>
      <c r="J354" s="122"/>
    </row>
    <row r="355" spans="1:10" x14ac:dyDescent="0.3">
      <c r="A355" s="138" t="str">
        <f t="shared" ca="1" si="41"/>
        <v/>
      </c>
      <c r="B355" s="139" t="str">
        <f t="shared" ca="1" si="35"/>
        <v/>
      </c>
      <c r="C355" s="140" t="str">
        <f t="shared" ca="1" si="36"/>
        <v/>
      </c>
      <c r="D355" s="140" t="str">
        <f t="shared" ca="1" si="37"/>
        <v/>
      </c>
      <c r="F355" s="140" t="str">
        <f t="shared" ca="1" si="38"/>
        <v/>
      </c>
      <c r="G355" s="140" t="str">
        <f t="shared" ca="1" si="39"/>
        <v/>
      </c>
      <c r="H355" s="140" t="str">
        <f t="shared" ca="1" si="40"/>
        <v/>
      </c>
      <c r="J355" s="122"/>
    </row>
    <row r="356" spans="1:10" x14ac:dyDescent="0.3">
      <c r="A356" s="138" t="str">
        <f t="shared" ca="1" si="41"/>
        <v/>
      </c>
      <c r="B356" s="139" t="str">
        <f t="shared" ca="1" si="35"/>
        <v/>
      </c>
      <c r="C356" s="140" t="str">
        <f t="shared" ca="1" si="36"/>
        <v/>
      </c>
      <c r="D356" s="140" t="str">
        <f t="shared" ca="1" si="37"/>
        <v/>
      </c>
      <c r="F356" s="140" t="str">
        <f t="shared" ca="1" si="38"/>
        <v/>
      </c>
      <c r="G356" s="140" t="str">
        <f t="shared" ca="1" si="39"/>
        <v/>
      </c>
      <c r="H356" s="140" t="str">
        <f t="shared" ca="1" si="40"/>
        <v/>
      </c>
      <c r="J356" s="122"/>
    </row>
    <row r="357" spans="1:10" x14ac:dyDescent="0.3">
      <c r="A357" s="138" t="str">
        <f t="shared" ca="1" si="41"/>
        <v/>
      </c>
      <c r="B357" s="139" t="str">
        <f t="shared" ca="1" si="35"/>
        <v/>
      </c>
      <c r="C357" s="140" t="str">
        <f t="shared" ca="1" si="36"/>
        <v/>
      </c>
      <c r="D357" s="140" t="str">
        <f t="shared" ca="1" si="37"/>
        <v/>
      </c>
      <c r="F357" s="140" t="str">
        <f t="shared" ca="1" si="38"/>
        <v/>
      </c>
      <c r="G357" s="140" t="str">
        <f t="shared" ca="1" si="39"/>
        <v/>
      </c>
      <c r="H357" s="140" t="str">
        <f t="shared" ca="1" si="40"/>
        <v/>
      </c>
      <c r="J357" s="122"/>
    </row>
    <row r="358" spans="1:10" x14ac:dyDescent="0.3">
      <c r="A358" s="138" t="str">
        <f t="shared" ca="1" si="41"/>
        <v/>
      </c>
      <c r="B358" s="139" t="str">
        <f t="shared" ca="1" si="35"/>
        <v/>
      </c>
      <c r="C358" s="140" t="str">
        <f t="shared" ca="1" si="36"/>
        <v/>
      </c>
      <c r="D358" s="140" t="str">
        <f t="shared" ca="1" si="37"/>
        <v/>
      </c>
      <c r="F358" s="140" t="str">
        <f t="shared" ca="1" si="38"/>
        <v/>
      </c>
      <c r="G358" s="140" t="str">
        <f t="shared" ca="1" si="39"/>
        <v/>
      </c>
      <c r="H358" s="140" t="str">
        <f t="shared" ca="1" si="40"/>
        <v/>
      </c>
      <c r="J358" s="122"/>
    </row>
    <row r="359" spans="1:10" x14ac:dyDescent="0.3">
      <c r="A359" s="138" t="str">
        <f t="shared" ca="1" si="41"/>
        <v/>
      </c>
      <c r="B359" s="139" t="str">
        <f t="shared" ca="1" si="35"/>
        <v/>
      </c>
      <c r="C359" s="140" t="str">
        <f t="shared" ca="1" si="36"/>
        <v/>
      </c>
      <c r="D359" s="140" t="str">
        <f t="shared" ca="1" si="37"/>
        <v/>
      </c>
      <c r="F359" s="140" t="str">
        <f t="shared" ca="1" si="38"/>
        <v/>
      </c>
      <c r="G359" s="140" t="str">
        <f t="shared" ca="1" si="39"/>
        <v/>
      </c>
      <c r="H359" s="140" t="str">
        <f t="shared" ca="1" si="40"/>
        <v/>
      </c>
      <c r="J359" s="122"/>
    </row>
    <row r="360" spans="1:10" x14ac:dyDescent="0.3">
      <c r="A360" s="138" t="str">
        <f t="shared" ca="1" si="41"/>
        <v/>
      </c>
      <c r="B360" s="139" t="str">
        <f t="shared" ca="1" si="35"/>
        <v/>
      </c>
      <c r="C360" s="140" t="str">
        <f t="shared" ca="1" si="36"/>
        <v/>
      </c>
      <c r="D360" s="140" t="str">
        <f t="shared" ca="1" si="37"/>
        <v/>
      </c>
      <c r="F360" s="140" t="str">
        <f t="shared" ca="1" si="38"/>
        <v/>
      </c>
      <c r="G360" s="140" t="str">
        <f t="shared" ca="1" si="39"/>
        <v/>
      </c>
      <c r="H360" s="140" t="str">
        <f t="shared" ca="1" si="40"/>
        <v/>
      </c>
      <c r="J360" s="122"/>
    </row>
    <row r="361" spans="1:10" x14ac:dyDescent="0.3">
      <c r="A361" s="138" t="str">
        <f t="shared" ca="1" si="41"/>
        <v/>
      </c>
      <c r="B361" s="139" t="str">
        <f t="shared" ca="1" si="35"/>
        <v/>
      </c>
      <c r="C361" s="140" t="str">
        <f t="shared" ca="1" si="36"/>
        <v/>
      </c>
      <c r="D361" s="140" t="str">
        <f t="shared" ca="1" si="37"/>
        <v/>
      </c>
      <c r="F361" s="140" t="str">
        <f t="shared" ca="1" si="38"/>
        <v/>
      </c>
      <c r="G361" s="140" t="str">
        <f t="shared" ca="1" si="39"/>
        <v/>
      </c>
      <c r="H361" s="140" t="str">
        <f t="shared" ca="1" si="40"/>
        <v/>
      </c>
      <c r="J361" s="122"/>
    </row>
    <row r="362" spans="1:10" x14ac:dyDescent="0.3">
      <c r="A362" s="138" t="str">
        <f t="shared" ca="1" si="41"/>
        <v/>
      </c>
      <c r="B362" s="139" t="str">
        <f t="shared" ca="1" si="35"/>
        <v/>
      </c>
      <c r="C362" s="140" t="str">
        <f t="shared" ca="1" si="36"/>
        <v/>
      </c>
      <c r="D362" s="140" t="str">
        <f t="shared" ca="1" si="37"/>
        <v/>
      </c>
      <c r="F362" s="140" t="str">
        <f t="shared" ca="1" si="38"/>
        <v/>
      </c>
      <c r="G362" s="140" t="str">
        <f t="shared" ca="1" si="39"/>
        <v/>
      </c>
      <c r="H362" s="140" t="str">
        <f t="shared" ca="1" si="40"/>
        <v/>
      </c>
      <c r="J362" s="122"/>
    </row>
    <row r="363" spans="1:10" x14ac:dyDescent="0.3">
      <c r="A363" s="138" t="str">
        <f t="shared" ca="1" si="41"/>
        <v/>
      </c>
      <c r="B363" s="139" t="str">
        <f t="shared" ca="1" si="35"/>
        <v/>
      </c>
      <c r="C363" s="140" t="str">
        <f t="shared" ca="1" si="36"/>
        <v/>
      </c>
      <c r="D363" s="140" t="str">
        <f t="shared" ca="1" si="37"/>
        <v/>
      </c>
      <c r="F363" s="140" t="str">
        <f t="shared" ca="1" si="38"/>
        <v/>
      </c>
      <c r="G363" s="140" t="str">
        <f t="shared" ca="1" si="39"/>
        <v/>
      </c>
      <c r="H363" s="140" t="str">
        <f t="shared" ca="1" si="40"/>
        <v/>
      </c>
      <c r="J363" s="122"/>
    </row>
    <row r="364" spans="1:10" x14ac:dyDescent="0.3">
      <c r="A364" s="138" t="str">
        <f t="shared" ca="1" si="41"/>
        <v/>
      </c>
      <c r="B364" s="139" t="str">
        <f t="shared" ca="1" si="35"/>
        <v/>
      </c>
      <c r="C364" s="140" t="str">
        <f t="shared" ca="1" si="36"/>
        <v/>
      </c>
      <c r="D364" s="140" t="str">
        <f t="shared" ca="1" si="37"/>
        <v/>
      </c>
      <c r="F364" s="140" t="str">
        <f t="shared" ca="1" si="38"/>
        <v/>
      </c>
      <c r="G364" s="140" t="str">
        <f t="shared" ca="1" si="39"/>
        <v/>
      </c>
      <c r="H364" s="140" t="str">
        <f t="shared" ca="1" si="40"/>
        <v/>
      </c>
      <c r="J364" s="122"/>
    </row>
    <row r="365" spans="1:10" x14ac:dyDescent="0.3">
      <c r="A365" s="138" t="str">
        <f t="shared" ca="1" si="41"/>
        <v/>
      </c>
      <c r="B365" s="139" t="str">
        <f t="shared" ca="1" si="35"/>
        <v/>
      </c>
      <c r="C365" s="140" t="str">
        <f t="shared" ca="1" si="36"/>
        <v/>
      </c>
      <c r="D365" s="140" t="str">
        <f t="shared" ca="1" si="37"/>
        <v/>
      </c>
      <c r="F365" s="140" t="str">
        <f t="shared" ca="1" si="38"/>
        <v/>
      </c>
      <c r="G365" s="140" t="str">
        <f t="shared" ca="1" si="39"/>
        <v/>
      </c>
      <c r="H365" s="140" t="str">
        <f t="shared" ca="1" si="40"/>
        <v/>
      </c>
      <c r="J365" s="122"/>
    </row>
    <row r="366" spans="1:10" x14ac:dyDescent="0.3">
      <c r="A366" s="138" t="str">
        <f t="shared" ca="1" si="41"/>
        <v/>
      </c>
      <c r="B366" s="139" t="str">
        <f t="shared" ca="1" si="35"/>
        <v/>
      </c>
      <c r="C366" s="140" t="str">
        <f t="shared" ca="1" si="36"/>
        <v/>
      </c>
      <c r="D366" s="140" t="str">
        <f t="shared" ca="1" si="37"/>
        <v/>
      </c>
      <c r="F366" s="140" t="str">
        <f t="shared" ca="1" si="38"/>
        <v/>
      </c>
      <c r="G366" s="140" t="str">
        <f t="shared" ca="1" si="39"/>
        <v/>
      </c>
      <c r="H366" s="140" t="str">
        <f t="shared" ca="1" si="40"/>
        <v/>
      </c>
      <c r="J366" s="122"/>
    </row>
    <row r="367" spans="1:10" x14ac:dyDescent="0.3">
      <c r="A367" s="138" t="str">
        <f t="shared" ca="1" si="41"/>
        <v/>
      </c>
      <c r="B367" s="139" t="str">
        <f t="shared" ca="1" si="35"/>
        <v/>
      </c>
      <c r="C367" s="140" t="str">
        <f t="shared" ca="1" si="36"/>
        <v/>
      </c>
      <c r="D367" s="140" t="str">
        <f t="shared" ca="1" si="37"/>
        <v/>
      </c>
      <c r="F367" s="140" t="str">
        <f t="shared" ca="1" si="38"/>
        <v/>
      </c>
      <c r="G367" s="140" t="str">
        <f t="shared" ca="1" si="39"/>
        <v/>
      </c>
      <c r="H367" s="140" t="str">
        <f t="shared" ca="1" si="40"/>
        <v/>
      </c>
      <c r="J367" s="122"/>
    </row>
    <row r="368" spans="1:10" x14ac:dyDescent="0.3">
      <c r="A368" s="138" t="str">
        <f t="shared" ca="1" si="41"/>
        <v/>
      </c>
      <c r="B368" s="139" t="str">
        <f t="shared" ca="1" si="35"/>
        <v/>
      </c>
      <c r="C368" s="140" t="str">
        <f t="shared" ca="1" si="36"/>
        <v/>
      </c>
      <c r="D368" s="140" t="str">
        <f t="shared" ca="1" si="37"/>
        <v/>
      </c>
      <c r="F368" s="140" t="str">
        <f t="shared" ca="1" si="38"/>
        <v/>
      </c>
      <c r="G368" s="140" t="str">
        <f t="shared" ca="1" si="39"/>
        <v/>
      </c>
      <c r="H368" s="140" t="str">
        <f t="shared" ca="1" si="40"/>
        <v/>
      </c>
      <c r="J368" s="122"/>
    </row>
    <row r="369" spans="1:10" x14ac:dyDescent="0.3">
      <c r="A369" s="138" t="str">
        <f t="shared" ca="1" si="41"/>
        <v/>
      </c>
      <c r="B369" s="139" t="str">
        <f t="shared" ca="1" si="35"/>
        <v/>
      </c>
      <c r="C369" s="140" t="str">
        <f t="shared" ca="1" si="36"/>
        <v/>
      </c>
      <c r="D369" s="140" t="str">
        <f t="shared" ca="1" si="37"/>
        <v/>
      </c>
      <c r="F369" s="140" t="str">
        <f t="shared" ca="1" si="38"/>
        <v/>
      </c>
      <c r="G369" s="140" t="str">
        <f t="shared" ca="1" si="39"/>
        <v/>
      </c>
      <c r="H369" s="140" t="str">
        <f t="shared" ca="1" si="40"/>
        <v/>
      </c>
      <c r="J369" s="122"/>
    </row>
    <row r="370" spans="1:10" x14ac:dyDescent="0.3">
      <c r="A370" s="138" t="str">
        <f t="shared" ca="1" si="41"/>
        <v/>
      </c>
      <c r="B370" s="139" t="str">
        <f t="shared" ca="1" si="35"/>
        <v/>
      </c>
      <c r="C370" s="140" t="str">
        <f t="shared" ca="1" si="36"/>
        <v/>
      </c>
      <c r="D370" s="140" t="str">
        <f t="shared" ca="1" si="37"/>
        <v/>
      </c>
      <c r="F370" s="140" t="str">
        <f t="shared" ca="1" si="38"/>
        <v/>
      </c>
      <c r="G370" s="140" t="str">
        <f t="shared" ca="1" si="39"/>
        <v/>
      </c>
      <c r="H370" s="140" t="str">
        <f t="shared" ca="1" si="40"/>
        <v/>
      </c>
      <c r="J370" s="122"/>
    </row>
    <row r="371" spans="1:10" x14ac:dyDescent="0.3">
      <c r="A371" s="138" t="str">
        <f t="shared" ca="1" si="41"/>
        <v/>
      </c>
      <c r="B371" s="139" t="str">
        <f t="shared" ca="1" si="35"/>
        <v/>
      </c>
      <c r="C371" s="140" t="str">
        <f t="shared" ca="1" si="36"/>
        <v/>
      </c>
      <c r="D371" s="140" t="str">
        <f t="shared" ca="1" si="37"/>
        <v/>
      </c>
      <c r="F371" s="140" t="str">
        <f t="shared" ca="1" si="38"/>
        <v/>
      </c>
      <c r="G371" s="140" t="str">
        <f t="shared" ca="1" si="39"/>
        <v/>
      </c>
      <c r="H371" s="140" t="str">
        <f t="shared" ca="1" si="40"/>
        <v/>
      </c>
      <c r="J371" s="122"/>
    </row>
    <row r="372" spans="1:10" x14ac:dyDescent="0.3">
      <c r="A372" s="138" t="str">
        <f t="shared" ca="1" si="41"/>
        <v/>
      </c>
      <c r="B372" s="139" t="str">
        <f t="shared" ca="1" si="35"/>
        <v/>
      </c>
      <c r="C372" s="140" t="str">
        <f t="shared" ca="1" si="36"/>
        <v/>
      </c>
      <c r="D372" s="140" t="str">
        <f t="shared" ca="1" si="37"/>
        <v/>
      </c>
      <c r="F372" s="140" t="str">
        <f t="shared" ca="1" si="38"/>
        <v/>
      </c>
      <c r="G372" s="140" t="str">
        <f t="shared" ca="1" si="39"/>
        <v/>
      </c>
      <c r="H372" s="140" t="str">
        <f t="shared" ca="1" si="40"/>
        <v/>
      </c>
      <c r="J372" s="122"/>
    </row>
    <row r="373" spans="1:10" x14ac:dyDescent="0.3">
      <c r="A373" s="138" t="str">
        <f t="shared" ca="1" si="41"/>
        <v/>
      </c>
      <c r="B373" s="139" t="str">
        <f t="shared" ca="1" si="35"/>
        <v/>
      </c>
      <c r="C373" s="140" t="str">
        <f t="shared" ca="1" si="36"/>
        <v/>
      </c>
      <c r="D373" s="140" t="str">
        <f t="shared" ca="1" si="37"/>
        <v/>
      </c>
      <c r="F373" s="140" t="str">
        <f t="shared" ca="1" si="38"/>
        <v/>
      </c>
      <c r="G373" s="140" t="str">
        <f t="shared" ca="1" si="39"/>
        <v/>
      </c>
      <c r="H373" s="140" t="str">
        <f t="shared" ca="1" si="40"/>
        <v/>
      </c>
      <c r="J373" s="122"/>
    </row>
    <row r="374" spans="1:10" x14ac:dyDescent="0.3">
      <c r="A374" s="138" t="str">
        <f t="shared" ca="1" si="41"/>
        <v/>
      </c>
      <c r="B374" s="139" t="str">
        <f t="shared" ca="1" si="35"/>
        <v/>
      </c>
      <c r="C374" s="140" t="str">
        <f t="shared" ca="1" si="36"/>
        <v/>
      </c>
      <c r="D374" s="140" t="str">
        <f t="shared" ca="1" si="37"/>
        <v/>
      </c>
      <c r="F374" s="140" t="str">
        <f t="shared" ca="1" si="38"/>
        <v/>
      </c>
      <c r="G374" s="140" t="str">
        <f t="shared" ca="1" si="39"/>
        <v/>
      </c>
      <c r="H374" s="140" t="str">
        <f t="shared" ca="1" si="40"/>
        <v/>
      </c>
      <c r="J374" s="122"/>
    </row>
    <row r="375" spans="1:10" x14ac:dyDescent="0.3">
      <c r="A375" s="138" t="str">
        <f t="shared" ca="1" si="41"/>
        <v/>
      </c>
      <c r="B375" s="139" t="str">
        <f t="shared" ca="1" si="35"/>
        <v/>
      </c>
      <c r="C375" s="140" t="str">
        <f t="shared" ca="1" si="36"/>
        <v/>
      </c>
      <c r="D375" s="140" t="str">
        <f t="shared" ca="1" si="37"/>
        <v/>
      </c>
      <c r="F375" s="140" t="str">
        <f t="shared" ca="1" si="38"/>
        <v/>
      </c>
      <c r="G375" s="140" t="str">
        <f t="shared" ca="1" si="39"/>
        <v/>
      </c>
      <c r="H375" s="140" t="str">
        <f t="shared" ca="1" si="40"/>
        <v/>
      </c>
      <c r="J375" s="122"/>
    </row>
    <row r="376" spans="1:10" x14ac:dyDescent="0.3">
      <c r="A376" s="138" t="str">
        <f t="shared" ca="1" si="41"/>
        <v/>
      </c>
      <c r="B376" s="139" t="str">
        <f t="shared" ca="1" si="35"/>
        <v/>
      </c>
      <c r="C376" s="140" t="str">
        <f t="shared" ca="1" si="36"/>
        <v/>
      </c>
      <c r="D376" s="140" t="str">
        <f t="shared" ca="1" si="37"/>
        <v/>
      </c>
      <c r="F376" s="140" t="str">
        <f t="shared" ca="1" si="38"/>
        <v/>
      </c>
      <c r="G376" s="140" t="str">
        <f t="shared" ca="1" si="39"/>
        <v/>
      </c>
      <c r="H376" s="140" t="str">
        <f t="shared" ca="1" si="40"/>
        <v/>
      </c>
      <c r="J376" s="122"/>
    </row>
    <row r="377" spans="1:10" x14ac:dyDescent="0.3">
      <c r="A377" s="138" t="str">
        <f t="shared" ca="1" si="41"/>
        <v/>
      </c>
      <c r="B377" s="139" t="str">
        <f t="shared" ca="1" si="35"/>
        <v/>
      </c>
      <c r="C377" s="140" t="str">
        <f t="shared" ca="1" si="36"/>
        <v/>
      </c>
      <c r="D377" s="140" t="str">
        <f t="shared" ca="1" si="37"/>
        <v/>
      </c>
      <c r="F377" s="140" t="str">
        <f t="shared" ca="1" si="38"/>
        <v/>
      </c>
      <c r="G377" s="140" t="str">
        <f t="shared" ca="1" si="39"/>
        <v/>
      </c>
      <c r="H377" s="140" t="str">
        <f t="shared" ca="1" si="40"/>
        <v/>
      </c>
      <c r="J377" s="122"/>
    </row>
    <row r="378" spans="1:10" x14ac:dyDescent="0.3">
      <c r="A378" s="138" t="str">
        <f t="shared" ca="1" si="41"/>
        <v/>
      </c>
      <c r="B378" s="139" t="str">
        <f t="shared" ca="1" si="35"/>
        <v/>
      </c>
      <c r="C378" s="140" t="str">
        <f t="shared" ca="1" si="36"/>
        <v/>
      </c>
      <c r="D378" s="140" t="str">
        <f t="shared" ca="1" si="37"/>
        <v/>
      </c>
      <c r="F378" s="140" t="str">
        <f t="shared" ca="1" si="38"/>
        <v/>
      </c>
      <c r="G378" s="140" t="str">
        <f t="shared" ca="1" si="39"/>
        <v/>
      </c>
      <c r="H378" s="140" t="str">
        <f t="shared" ca="1" si="40"/>
        <v/>
      </c>
      <c r="J378" s="122"/>
    </row>
    <row r="379" spans="1:10" x14ac:dyDescent="0.3">
      <c r="A379" s="138" t="str">
        <f t="shared" ca="1" si="41"/>
        <v/>
      </c>
      <c r="B379" s="139" t="str">
        <f t="shared" ca="1" si="35"/>
        <v/>
      </c>
      <c r="C379" s="140" t="str">
        <f t="shared" ca="1" si="36"/>
        <v/>
      </c>
      <c r="D379" s="140" t="str">
        <f t="shared" ca="1" si="37"/>
        <v/>
      </c>
      <c r="F379" s="140" t="str">
        <f t="shared" ca="1" si="38"/>
        <v/>
      </c>
      <c r="G379" s="140" t="str">
        <f t="shared" ca="1" si="39"/>
        <v/>
      </c>
      <c r="H379" s="140" t="str">
        <f t="shared" ca="1" si="40"/>
        <v/>
      </c>
      <c r="J379" s="122"/>
    </row>
    <row r="380" spans="1:10" x14ac:dyDescent="0.3">
      <c r="A380" s="138" t="str">
        <f t="shared" ca="1" si="41"/>
        <v/>
      </c>
      <c r="B380" s="139" t="str">
        <f t="shared" ca="1" si="35"/>
        <v/>
      </c>
      <c r="C380" s="140" t="str">
        <f t="shared" ca="1" si="36"/>
        <v/>
      </c>
      <c r="D380" s="140" t="str">
        <f t="shared" ca="1" si="37"/>
        <v/>
      </c>
      <c r="F380" s="140" t="str">
        <f t="shared" ca="1" si="38"/>
        <v/>
      </c>
      <c r="G380" s="140" t="str">
        <f t="shared" ca="1" si="39"/>
        <v/>
      </c>
      <c r="H380" s="140" t="str">
        <f t="shared" ca="1" si="40"/>
        <v/>
      </c>
      <c r="J380" s="122"/>
    </row>
    <row r="381" spans="1:10" x14ac:dyDescent="0.3">
      <c r="A381" s="138" t="str">
        <f t="shared" ca="1" si="41"/>
        <v/>
      </c>
      <c r="B381" s="139" t="str">
        <f t="shared" ca="1" si="35"/>
        <v/>
      </c>
      <c r="C381" s="140" t="str">
        <f t="shared" ca="1" si="36"/>
        <v/>
      </c>
      <c r="D381" s="140" t="str">
        <f t="shared" ca="1" si="37"/>
        <v/>
      </c>
      <c r="F381" s="140" t="str">
        <f t="shared" ca="1" si="38"/>
        <v/>
      </c>
      <c r="G381" s="140" t="str">
        <f t="shared" ca="1" si="39"/>
        <v/>
      </c>
      <c r="H381" s="140" t="str">
        <f t="shared" ca="1" si="40"/>
        <v/>
      </c>
      <c r="J381" s="122"/>
    </row>
    <row r="382" spans="1:10" x14ac:dyDescent="0.3">
      <c r="A382" s="138" t="str">
        <f t="shared" ca="1" si="41"/>
        <v/>
      </c>
      <c r="B382" s="139" t="str">
        <f t="shared" ca="1" si="35"/>
        <v/>
      </c>
      <c r="C382" s="140" t="str">
        <f t="shared" ca="1" si="36"/>
        <v/>
      </c>
      <c r="D382" s="140" t="str">
        <f t="shared" ca="1" si="37"/>
        <v/>
      </c>
      <c r="F382" s="140" t="str">
        <f t="shared" ca="1" si="38"/>
        <v/>
      </c>
      <c r="G382" s="140" t="str">
        <f t="shared" ca="1" si="39"/>
        <v/>
      </c>
      <c r="H382" s="140" t="str">
        <f t="shared" ca="1" si="40"/>
        <v/>
      </c>
      <c r="J382" s="122"/>
    </row>
    <row r="383" spans="1:10" x14ac:dyDescent="0.3">
      <c r="A383" s="138" t="str">
        <f t="shared" ca="1" si="41"/>
        <v/>
      </c>
      <c r="B383" s="139" t="str">
        <f t="shared" ca="1" si="35"/>
        <v/>
      </c>
      <c r="C383" s="140" t="str">
        <f t="shared" ca="1" si="36"/>
        <v/>
      </c>
      <c r="D383" s="140" t="str">
        <f t="shared" ca="1" si="37"/>
        <v/>
      </c>
      <c r="F383" s="140" t="str">
        <f t="shared" ca="1" si="38"/>
        <v/>
      </c>
      <c r="G383" s="140" t="str">
        <f t="shared" ca="1" si="39"/>
        <v/>
      </c>
      <c r="H383" s="140" t="str">
        <f t="shared" ca="1" si="40"/>
        <v/>
      </c>
      <c r="J383" s="122"/>
    </row>
    <row r="384" spans="1:10" x14ac:dyDescent="0.3">
      <c r="A384" s="138" t="str">
        <f t="shared" ca="1" si="41"/>
        <v/>
      </c>
      <c r="B384" s="139" t="str">
        <f t="shared" ca="1" si="35"/>
        <v/>
      </c>
      <c r="C384" s="140" t="str">
        <f t="shared" ca="1" si="36"/>
        <v/>
      </c>
      <c r="D384" s="140" t="str">
        <f t="shared" ca="1" si="37"/>
        <v/>
      </c>
      <c r="F384" s="140" t="str">
        <f t="shared" ca="1" si="38"/>
        <v/>
      </c>
      <c r="G384" s="140" t="str">
        <f t="shared" ca="1" si="39"/>
        <v/>
      </c>
      <c r="H384" s="140" t="str">
        <f t="shared" ca="1" si="40"/>
        <v/>
      </c>
      <c r="J384" s="122"/>
    </row>
    <row r="385" spans="1:10" x14ac:dyDescent="0.3">
      <c r="A385" s="138" t="str">
        <f t="shared" ca="1" si="41"/>
        <v/>
      </c>
      <c r="B385" s="139" t="str">
        <f t="shared" ca="1" si="35"/>
        <v/>
      </c>
      <c r="C385" s="140" t="str">
        <f t="shared" ca="1" si="36"/>
        <v/>
      </c>
      <c r="D385" s="140" t="str">
        <f t="shared" ca="1" si="37"/>
        <v/>
      </c>
      <c r="F385" s="140" t="str">
        <f t="shared" ca="1" si="38"/>
        <v/>
      </c>
      <c r="G385" s="140" t="str">
        <f t="shared" ca="1" si="39"/>
        <v/>
      </c>
      <c r="H385" s="140" t="str">
        <f t="shared" ca="1" si="40"/>
        <v/>
      </c>
      <c r="J385" s="122"/>
    </row>
    <row r="386" spans="1:10" x14ac:dyDescent="0.3">
      <c r="A386" s="138" t="str">
        <f t="shared" ca="1" si="41"/>
        <v/>
      </c>
      <c r="B386" s="139" t="str">
        <f t="shared" ca="1" si="35"/>
        <v/>
      </c>
      <c r="C386" s="140" t="str">
        <f t="shared" ca="1" si="36"/>
        <v/>
      </c>
      <c r="D386" s="140" t="str">
        <f t="shared" ca="1" si="37"/>
        <v/>
      </c>
      <c r="F386" s="140" t="str">
        <f t="shared" ca="1" si="38"/>
        <v/>
      </c>
      <c r="G386" s="140" t="str">
        <f t="shared" ca="1" si="39"/>
        <v/>
      </c>
      <c r="H386" s="140" t="str">
        <f t="shared" ca="1" si="40"/>
        <v/>
      </c>
      <c r="J386" s="122"/>
    </row>
    <row r="387" spans="1:10" x14ac:dyDescent="0.3">
      <c r="A387" s="138" t="str">
        <f t="shared" ca="1" si="41"/>
        <v/>
      </c>
      <c r="B387" s="139" t="str">
        <f t="shared" ca="1" si="35"/>
        <v/>
      </c>
      <c r="C387" s="140" t="str">
        <f t="shared" ca="1" si="36"/>
        <v/>
      </c>
      <c r="D387" s="140" t="str">
        <f t="shared" ca="1" si="37"/>
        <v/>
      </c>
      <c r="F387" s="140" t="str">
        <f t="shared" ca="1" si="38"/>
        <v/>
      </c>
      <c r="G387" s="140" t="str">
        <f t="shared" ca="1" si="39"/>
        <v/>
      </c>
      <c r="H387" s="140" t="str">
        <f t="shared" ca="1" si="40"/>
        <v/>
      </c>
      <c r="J387" s="122"/>
    </row>
    <row r="388" spans="1:10" x14ac:dyDescent="0.3">
      <c r="A388" s="138" t="str">
        <f t="shared" ca="1" si="41"/>
        <v/>
      </c>
      <c r="B388" s="139" t="str">
        <f t="shared" ca="1" si="35"/>
        <v/>
      </c>
      <c r="C388" s="140" t="str">
        <f t="shared" ca="1" si="36"/>
        <v/>
      </c>
      <c r="D388" s="140" t="str">
        <f t="shared" ca="1" si="37"/>
        <v/>
      </c>
      <c r="F388" s="140" t="str">
        <f t="shared" ca="1" si="38"/>
        <v/>
      </c>
      <c r="G388" s="140" t="str">
        <f t="shared" ca="1" si="39"/>
        <v/>
      </c>
      <c r="H388" s="140" t="str">
        <f t="shared" ca="1" si="40"/>
        <v/>
      </c>
      <c r="J388" s="122"/>
    </row>
    <row r="389" spans="1:10" x14ac:dyDescent="0.3">
      <c r="A389" s="138" t="str">
        <f t="shared" ca="1" si="41"/>
        <v/>
      </c>
      <c r="B389" s="139" t="str">
        <f t="shared" ca="1" si="35"/>
        <v/>
      </c>
      <c r="C389" s="140" t="str">
        <f t="shared" ca="1" si="36"/>
        <v/>
      </c>
      <c r="D389" s="140" t="str">
        <f t="shared" ca="1" si="37"/>
        <v/>
      </c>
      <c r="F389" s="140" t="str">
        <f t="shared" ca="1" si="38"/>
        <v/>
      </c>
      <c r="G389" s="140" t="str">
        <f t="shared" ca="1" si="39"/>
        <v/>
      </c>
      <c r="H389" s="140" t="str">
        <f t="shared" ca="1" si="40"/>
        <v/>
      </c>
      <c r="J389" s="122"/>
    </row>
    <row r="390" spans="1:10" x14ac:dyDescent="0.3">
      <c r="A390" s="138" t="str">
        <f t="shared" ca="1" si="41"/>
        <v/>
      </c>
      <c r="B390" s="139" t="str">
        <f t="shared" ca="1" si="35"/>
        <v/>
      </c>
      <c r="C390" s="140" t="str">
        <f t="shared" ca="1" si="36"/>
        <v/>
      </c>
      <c r="D390" s="140" t="str">
        <f t="shared" ca="1" si="37"/>
        <v/>
      </c>
      <c r="F390" s="140" t="str">
        <f t="shared" ca="1" si="38"/>
        <v/>
      </c>
      <c r="G390" s="140" t="str">
        <f t="shared" ca="1" si="39"/>
        <v/>
      </c>
      <c r="H390" s="140" t="str">
        <f t="shared" ca="1" si="40"/>
        <v/>
      </c>
      <c r="J390" s="122"/>
    </row>
    <row r="391" spans="1:10" x14ac:dyDescent="0.3">
      <c r="A391" s="138" t="str">
        <f t="shared" ca="1" si="41"/>
        <v/>
      </c>
      <c r="B391" s="139" t="str">
        <f t="shared" ca="1" si="35"/>
        <v/>
      </c>
      <c r="C391" s="140" t="str">
        <f t="shared" ca="1" si="36"/>
        <v/>
      </c>
      <c r="D391" s="140" t="str">
        <f t="shared" ca="1" si="37"/>
        <v/>
      </c>
      <c r="F391" s="140" t="str">
        <f t="shared" ca="1" si="38"/>
        <v/>
      </c>
      <c r="G391" s="140" t="str">
        <f t="shared" ca="1" si="39"/>
        <v/>
      </c>
      <c r="H391" s="140" t="str">
        <f t="shared" ca="1" si="40"/>
        <v/>
      </c>
      <c r="J391" s="122"/>
    </row>
    <row r="392" spans="1:10" x14ac:dyDescent="0.3">
      <c r="A392" s="138" t="str">
        <f t="shared" ca="1" si="41"/>
        <v/>
      </c>
      <c r="B392" s="139" t="str">
        <f t="shared" ca="1" si="35"/>
        <v/>
      </c>
      <c r="C392" s="140" t="str">
        <f t="shared" ca="1" si="36"/>
        <v/>
      </c>
      <c r="D392" s="140" t="str">
        <f t="shared" ca="1" si="37"/>
        <v/>
      </c>
      <c r="F392" s="140" t="str">
        <f t="shared" ca="1" si="38"/>
        <v/>
      </c>
      <c r="G392" s="140" t="str">
        <f t="shared" ca="1" si="39"/>
        <v/>
      </c>
      <c r="H392" s="140" t="str">
        <f t="shared" ca="1" si="40"/>
        <v/>
      </c>
      <c r="J392" s="122"/>
    </row>
    <row r="393" spans="1:10" x14ac:dyDescent="0.3">
      <c r="A393" s="138" t="str">
        <f t="shared" ca="1" si="41"/>
        <v/>
      </c>
      <c r="B393" s="139" t="str">
        <f t="shared" ca="1" si="35"/>
        <v/>
      </c>
      <c r="C393" s="140" t="str">
        <f t="shared" ca="1" si="36"/>
        <v/>
      </c>
      <c r="D393" s="140" t="str">
        <f t="shared" ca="1" si="37"/>
        <v/>
      </c>
      <c r="F393" s="140" t="str">
        <f t="shared" ca="1" si="38"/>
        <v/>
      </c>
      <c r="G393" s="140" t="str">
        <f t="shared" ca="1" si="39"/>
        <v/>
      </c>
      <c r="H393" s="140" t="str">
        <f t="shared" ca="1" si="40"/>
        <v/>
      </c>
      <c r="J393" s="122"/>
    </row>
    <row r="394" spans="1:10" x14ac:dyDescent="0.3">
      <c r="A394" s="138" t="str">
        <f t="shared" ca="1" si="41"/>
        <v/>
      </c>
      <c r="B394" s="139" t="str">
        <f t="shared" ca="1" si="35"/>
        <v/>
      </c>
      <c r="C394" s="140" t="str">
        <f t="shared" ca="1" si="36"/>
        <v/>
      </c>
      <c r="D394" s="140" t="str">
        <f t="shared" ca="1" si="37"/>
        <v/>
      </c>
      <c r="F394" s="140" t="str">
        <f t="shared" ca="1" si="38"/>
        <v/>
      </c>
      <c r="G394" s="140" t="str">
        <f t="shared" ca="1" si="39"/>
        <v/>
      </c>
      <c r="H394" s="140" t="str">
        <f t="shared" ca="1" si="40"/>
        <v/>
      </c>
      <c r="J394" s="122"/>
    </row>
    <row r="395" spans="1:10" x14ac:dyDescent="0.3">
      <c r="A395" s="138" t="str">
        <f t="shared" ca="1" si="41"/>
        <v/>
      </c>
      <c r="B395" s="139" t="str">
        <f t="shared" ca="1" si="35"/>
        <v/>
      </c>
      <c r="C395" s="140" t="str">
        <f t="shared" ca="1" si="36"/>
        <v/>
      </c>
      <c r="D395" s="140" t="str">
        <f t="shared" ca="1" si="37"/>
        <v/>
      </c>
      <c r="F395" s="140" t="str">
        <f t="shared" ca="1" si="38"/>
        <v/>
      </c>
      <c r="G395" s="140" t="str">
        <f t="shared" ca="1" si="39"/>
        <v/>
      </c>
      <c r="H395" s="140" t="str">
        <f t="shared" ca="1" si="40"/>
        <v/>
      </c>
      <c r="J395" s="122"/>
    </row>
    <row r="396" spans="1:10" x14ac:dyDescent="0.3">
      <c r="A396" s="138" t="str">
        <f t="shared" ca="1" si="41"/>
        <v/>
      </c>
      <c r="B396" s="139" t="str">
        <f t="shared" ca="1" si="35"/>
        <v/>
      </c>
      <c r="C396" s="140" t="str">
        <f t="shared" ca="1" si="36"/>
        <v/>
      </c>
      <c r="D396" s="140" t="str">
        <f t="shared" ca="1" si="37"/>
        <v/>
      </c>
      <c r="F396" s="140" t="str">
        <f t="shared" ca="1" si="38"/>
        <v/>
      </c>
      <c r="G396" s="140" t="str">
        <f t="shared" ca="1" si="39"/>
        <v/>
      </c>
      <c r="H396" s="140" t="str">
        <f t="shared" ca="1" si="40"/>
        <v/>
      </c>
      <c r="J396" s="122"/>
    </row>
    <row r="397" spans="1:10" x14ac:dyDescent="0.3">
      <c r="A397" s="138" t="str">
        <f t="shared" ca="1" si="41"/>
        <v/>
      </c>
      <c r="B397" s="139" t="str">
        <f t="shared" ca="1" si="35"/>
        <v/>
      </c>
      <c r="C397" s="140" t="str">
        <f t="shared" ca="1" si="36"/>
        <v/>
      </c>
      <c r="D397" s="140" t="str">
        <f t="shared" ca="1" si="37"/>
        <v/>
      </c>
      <c r="F397" s="140" t="str">
        <f t="shared" ca="1" si="38"/>
        <v/>
      </c>
      <c r="G397" s="140" t="str">
        <f t="shared" ca="1" si="39"/>
        <v/>
      </c>
      <c r="H397" s="140" t="str">
        <f t="shared" ca="1" si="40"/>
        <v/>
      </c>
      <c r="J397" s="122"/>
    </row>
    <row r="398" spans="1:10" x14ac:dyDescent="0.3">
      <c r="A398" s="138" t="str">
        <f t="shared" ca="1" si="41"/>
        <v/>
      </c>
      <c r="B398" s="139" t="str">
        <f t="shared" ca="1" si="35"/>
        <v/>
      </c>
      <c r="C398" s="140" t="str">
        <f t="shared" ca="1" si="36"/>
        <v/>
      </c>
      <c r="D398" s="140" t="str">
        <f t="shared" ca="1" si="37"/>
        <v/>
      </c>
      <c r="F398" s="140" t="str">
        <f t="shared" ca="1" si="38"/>
        <v/>
      </c>
      <c r="G398" s="140" t="str">
        <f t="shared" ca="1" si="39"/>
        <v/>
      </c>
      <c r="H398" s="140" t="str">
        <f t="shared" ca="1" si="40"/>
        <v/>
      </c>
      <c r="J398" s="122"/>
    </row>
    <row r="399" spans="1:10" x14ac:dyDescent="0.3">
      <c r="A399" s="138" t="str">
        <f t="shared" ca="1" si="41"/>
        <v/>
      </c>
      <c r="B399" s="139" t="str">
        <f t="shared" ca="1" si="35"/>
        <v/>
      </c>
      <c r="C399" s="140" t="str">
        <f t="shared" ca="1" si="36"/>
        <v/>
      </c>
      <c r="D399" s="140" t="str">
        <f t="shared" ca="1" si="37"/>
        <v/>
      </c>
      <c r="F399" s="140" t="str">
        <f t="shared" ca="1" si="38"/>
        <v/>
      </c>
      <c r="G399" s="140" t="str">
        <f t="shared" ca="1" si="39"/>
        <v/>
      </c>
      <c r="H399" s="140" t="str">
        <f t="shared" ca="1" si="40"/>
        <v/>
      </c>
      <c r="J399" s="122"/>
    </row>
    <row r="400" spans="1:10" x14ac:dyDescent="0.3">
      <c r="A400" s="138" t="str">
        <f t="shared" ca="1" si="41"/>
        <v/>
      </c>
      <c r="B400" s="139" t="str">
        <f t="shared" ca="1" si="35"/>
        <v/>
      </c>
      <c r="C400" s="140" t="str">
        <f t="shared" ca="1" si="36"/>
        <v/>
      </c>
      <c r="D400" s="140" t="str">
        <f t="shared" ca="1" si="37"/>
        <v/>
      </c>
      <c r="F400" s="140" t="str">
        <f t="shared" ca="1" si="38"/>
        <v/>
      </c>
      <c r="G400" s="140" t="str">
        <f t="shared" ca="1" si="39"/>
        <v/>
      </c>
      <c r="H400" s="140" t="str">
        <f t="shared" ca="1" si="40"/>
        <v/>
      </c>
      <c r="J400" s="122"/>
    </row>
    <row r="401" spans="1:10" x14ac:dyDescent="0.3">
      <c r="A401" s="138" t="str">
        <f t="shared" ca="1" si="41"/>
        <v/>
      </c>
      <c r="B401" s="139" t="str">
        <f t="shared" ca="1" si="35"/>
        <v/>
      </c>
      <c r="C401" s="140" t="str">
        <f t="shared" ca="1" si="36"/>
        <v/>
      </c>
      <c r="D401" s="140" t="str">
        <f t="shared" ca="1" si="37"/>
        <v/>
      </c>
      <c r="F401" s="140" t="str">
        <f t="shared" ca="1" si="38"/>
        <v/>
      </c>
      <c r="G401" s="140" t="str">
        <f t="shared" ca="1" si="39"/>
        <v/>
      </c>
      <c r="H401" s="140" t="str">
        <f t="shared" ca="1" si="40"/>
        <v/>
      </c>
      <c r="J401" s="122"/>
    </row>
    <row r="402" spans="1:10" x14ac:dyDescent="0.3">
      <c r="A402" s="138" t="str">
        <f t="shared" ca="1" si="41"/>
        <v/>
      </c>
      <c r="B402" s="139" t="str">
        <f t="shared" ca="1" si="35"/>
        <v/>
      </c>
      <c r="C402" s="140" t="str">
        <f t="shared" ca="1" si="36"/>
        <v/>
      </c>
      <c r="D402" s="140" t="str">
        <f t="shared" ca="1" si="37"/>
        <v/>
      </c>
      <c r="F402" s="140" t="str">
        <f t="shared" ca="1" si="38"/>
        <v/>
      </c>
      <c r="G402" s="140" t="str">
        <f t="shared" ca="1" si="39"/>
        <v/>
      </c>
      <c r="H402" s="140" t="str">
        <f t="shared" ca="1" si="40"/>
        <v/>
      </c>
      <c r="J402" s="122"/>
    </row>
    <row r="403" spans="1:10" x14ac:dyDescent="0.3">
      <c r="A403" s="138" t="str">
        <f t="shared" ca="1" si="41"/>
        <v/>
      </c>
      <c r="B403" s="139" t="str">
        <f t="shared" ca="1" si="35"/>
        <v/>
      </c>
      <c r="C403" s="140" t="str">
        <f t="shared" ca="1" si="36"/>
        <v/>
      </c>
      <c r="D403" s="140" t="str">
        <f t="shared" ca="1" si="37"/>
        <v/>
      </c>
      <c r="F403" s="140" t="str">
        <f t="shared" ca="1" si="38"/>
        <v/>
      </c>
      <c r="G403" s="140" t="str">
        <f t="shared" ca="1" si="39"/>
        <v/>
      </c>
      <c r="H403" s="140" t="str">
        <f t="shared" ca="1" si="40"/>
        <v/>
      </c>
      <c r="J403" s="122"/>
    </row>
    <row r="404" spans="1:10" x14ac:dyDescent="0.3">
      <c r="A404" s="138" t="str">
        <f t="shared" ca="1" si="41"/>
        <v/>
      </c>
      <c r="B404" s="139" t="str">
        <f t="shared" ref="B404:B467" ca="1" si="42">IF(A404="","",IF($K$13=26,(A404-1)*14+$D$9,IF($K$13=52,(A404-1)*7+$D$9,DATE(YEAR($D$9),MONTH($D$9)+(A404-1)*$L$13,IF($K$13=24,IF((MOD(A404-1,2))=1,DAY($D$9)+14,DAY($D$9)),DAY($D$9))))))</f>
        <v/>
      </c>
      <c r="C404" s="140" t="str">
        <f t="shared" ref="C404:C467" ca="1" si="43">IF(A404="","",IF(A404=$D$12,H403+D404,IF(IF($E$15,$D$15,$D$14)&gt;H403+D404,H403+D404,IF($E$15,$D$15,$D$14))))</f>
        <v/>
      </c>
      <c r="D404" s="140" t="str">
        <f t="shared" ref="D404:D467" ca="1" si="44">IF(B404="","",IF(roundOpt,ROUND((B404-B403)*$H$5*G403,2),(B404-B403)*$H$5*G403))</f>
        <v/>
      </c>
      <c r="F404" s="140" t="str">
        <f t="shared" ref="F404:F467" ca="1" si="45">IF(B404="","",IF(C404&gt;F403+D404,0,F403+D404-C404))</f>
        <v/>
      </c>
      <c r="G404" s="140" t="str">
        <f t="shared" ref="G404:G467" ca="1" si="46">IF(B404="","",IF(C404&gt;D404+F403,G403+F403+D404-C404,G403))</f>
        <v/>
      </c>
      <c r="H404" s="140" t="str">
        <f t="shared" ref="H404:H467" ca="1" si="47">IF(B404="","",G404+F404)</f>
        <v/>
      </c>
      <c r="J404" s="122"/>
    </row>
    <row r="405" spans="1:10" x14ac:dyDescent="0.3">
      <c r="A405" s="138" t="str">
        <f t="shared" ca="1" si="41"/>
        <v/>
      </c>
      <c r="B405" s="139" t="str">
        <f t="shared" ca="1" si="42"/>
        <v/>
      </c>
      <c r="C405" s="140" t="str">
        <f t="shared" ca="1" si="43"/>
        <v/>
      </c>
      <c r="D405" s="140" t="str">
        <f t="shared" ca="1" si="44"/>
        <v/>
      </c>
      <c r="F405" s="140" t="str">
        <f t="shared" ca="1" si="45"/>
        <v/>
      </c>
      <c r="G405" s="140" t="str">
        <f t="shared" ca="1" si="46"/>
        <v/>
      </c>
      <c r="H405" s="140" t="str">
        <f t="shared" ca="1" si="47"/>
        <v/>
      </c>
      <c r="J405" s="122"/>
    </row>
    <row r="406" spans="1:10" x14ac:dyDescent="0.3">
      <c r="A406" s="138" t="str">
        <f t="shared" ref="A406:A469" ca="1" si="48">IF(OR(H405&lt;=0,H405=""),"",OFFSET(A406,-1,0,1,1)+1)</f>
        <v/>
      </c>
      <c r="B406" s="139" t="str">
        <f t="shared" ca="1" si="42"/>
        <v/>
      </c>
      <c r="C406" s="140" t="str">
        <f t="shared" ca="1" si="43"/>
        <v/>
      </c>
      <c r="D406" s="140" t="str">
        <f t="shared" ca="1" si="44"/>
        <v/>
      </c>
      <c r="F406" s="140" t="str">
        <f t="shared" ca="1" si="45"/>
        <v/>
      </c>
      <c r="G406" s="140" t="str">
        <f t="shared" ca="1" si="46"/>
        <v/>
      </c>
      <c r="H406" s="140" t="str">
        <f t="shared" ca="1" si="47"/>
        <v/>
      </c>
      <c r="J406" s="122"/>
    </row>
    <row r="407" spans="1:10" x14ac:dyDescent="0.3">
      <c r="A407" s="138" t="str">
        <f t="shared" ca="1" si="48"/>
        <v/>
      </c>
      <c r="B407" s="139" t="str">
        <f t="shared" ca="1" si="42"/>
        <v/>
      </c>
      <c r="C407" s="140" t="str">
        <f t="shared" ca="1" si="43"/>
        <v/>
      </c>
      <c r="D407" s="140" t="str">
        <f t="shared" ca="1" si="44"/>
        <v/>
      </c>
      <c r="F407" s="140" t="str">
        <f t="shared" ca="1" si="45"/>
        <v/>
      </c>
      <c r="G407" s="140" t="str">
        <f t="shared" ca="1" si="46"/>
        <v/>
      </c>
      <c r="H407" s="140" t="str">
        <f t="shared" ca="1" si="47"/>
        <v/>
      </c>
      <c r="J407" s="122"/>
    </row>
    <row r="408" spans="1:10" x14ac:dyDescent="0.3">
      <c r="A408" s="138" t="str">
        <f t="shared" ca="1" si="48"/>
        <v/>
      </c>
      <c r="B408" s="139" t="str">
        <f t="shared" ca="1" si="42"/>
        <v/>
      </c>
      <c r="C408" s="140" t="str">
        <f t="shared" ca="1" si="43"/>
        <v/>
      </c>
      <c r="D408" s="140" t="str">
        <f t="shared" ca="1" si="44"/>
        <v/>
      </c>
      <c r="F408" s="140" t="str">
        <f t="shared" ca="1" si="45"/>
        <v/>
      </c>
      <c r="G408" s="140" t="str">
        <f t="shared" ca="1" si="46"/>
        <v/>
      </c>
      <c r="H408" s="140" t="str">
        <f t="shared" ca="1" si="47"/>
        <v/>
      </c>
      <c r="J408" s="122"/>
    </row>
    <row r="409" spans="1:10" x14ac:dyDescent="0.3">
      <c r="A409" s="138" t="str">
        <f t="shared" ca="1" si="48"/>
        <v/>
      </c>
      <c r="B409" s="139" t="str">
        <f t="shared" ca="1" si="42"/>
        <v/>
      </c>
      <c r="C409" s="140" t="str">
        <f t="shared" ca="1" si="43"/>
        <v/>
      </c>
      <c r="D409" s="140" t="str">
        <f t="shared" ca="1" si="44"/>
        <v/>
      </c>
      <c r="F409" s="140" t="str">
        <f t="shared" ca="1" si="45"/>
        <v/>
      </c>
      <c r="G409" s="140" t="str">
        <f t="shared" ca="1" si="46"/>
        <v/>
      </c>
      <c r="H409" s="140" t="str">
        <f t="shared" ca="1" si="47"/>
        <v/>
      </c>
      <c r="J409" s="122"/>
    </row>
    <row r="410" spans="1:10" x14ac:dyDescent="0.3">
      <c r="A410" s="138" t="str">
        <f t="shared" ca="1" si="48"/>
        <v/>
      </c>
      <c r="B410" s="139" t="str">
        <f t="shared" ca="1" si="42"/>
        <v/>
      </c>
      <c r="C410" s="140" t="str">
        <f t="shared" ca="1" si="43"/>
        <v/>
      </c>
      <c r="D410" s="140" t="str">
        <f t="shared" ca="1" si="44"/>
        <v/>
      </c>
      <c r="F410" s="140" t="str">
        <f t="shared" ca="1" si="45"/>
        <v/>
      </c>
      <c r="G410" s="140" t="str">
        <f t="shared" ca="1" si="46"/>
        <v/>
      </c>
      <c r="H410" s="140" t="str">
        <f t="shared" ca="1" si="47"/>
        <v/>
      </c>
      <c r="J410" s="122"/>
    </row>
    <row r="411" spans="1:10" x14ac:dyDescent="0.3">
      <c r="A411" s="138" t="str">
        <f t="shared" ca="1" si="48"/>
        <v/>
      </c>
      <c r="B411" s="139" t="str">
        <f t="shared" ca="1" si="42"/>
        <v/>
      </c>
      <c r="C411" s="140" t="str">
        <f t="shared" ca="1" si="43"/>
        <v/>
      </c>
      <c r="D411" s="140" t="str">
        <f t="shared" ca="1" si="44"/>
        <v/>
      </c>
      <c r="F411" s="140" t="str">
        <f t="shared" ca="1" si="45"/>
        <v/>
      </c>
      <c r="G411" s="140" t="str">
        <f t="shared" ca="1" si="46"/>
        <v/>
      </c>
      <c r="H411" s="140" t="str">
        <f t="shared" ca="1" si="47"/>
        <v/>
      </c>
      <c r="J411" s="122"/>
    </row>
    <row r="412" spans="1:10" x14ac:dyDescent="0.3">
      <c r="A412" s="138" t="str">
        <f t="shared" ca="1" si="48"/>
        <v/>
      </c>
      <c r="B412" s="139" t="str">
        <f t="shared" ca="1" si="42"/>
        <v/>
      </c>
      <c r="C412" s="140" t="str">
        <f t="shared" ca="1" si="43"/>
        <v/>
      </c>
      <c r="D412" s="140" t="str">
        <f t="shared" ca="1" si="44"/>
        <v/>
      </c>
      <c r="F412" s="140" t="str">
        <f t="shared" ca="1" si="45"/>
        <v/>
      </c>
      <c r="G412" s="140" t="str">
        <f t="shared" ca="1" si="46"/>
        <v/>
      </c>
      <c r="H412" s="140" t="str">
        <f t="shared" ca="1" si="47"/>
        <v/>
      </c>
      <c r="J412" s="122"/>
    </row>
    <row r="413" spans="1:10" x14ac:dyDescent="0.3">
      <c r="A413" s="138" t="str">
        <f t="shared" ca="1" si="48"/>
        <v/>
      </c>
      <c r="B413" s="139" t="str">
        <f t="shared" ca="1" si="42"/>
        <v/>
      </c>
      <c r="C413" s="140" t="str">
        <f t="shared" ca="1" si="43"/>
        <v/>
      </c>
      <c r="D413" s="140" t="str">
        <f t="shared" ca="1" si="44"/>
        <v/>
      </c>
      <c r="F413" s="140" t="str">
        <f t="shared" ca="1" si="45"/>
        <v/>
      </c>
      <c r="G413" s="140" t="str">
        <f t="shared" ca="1" si="46"/>
        <v/>
      </c>
      <c r="H413" s="140" t="str">
        <f t="shared" ca="1" si="47"/>
        <v/>
      </c>
      <c r="J413" s="122"/>
    </row>
    <row r="414" spans="1:10" x14ac:dyDescent="0.3">
      <c r="A414" s="138" t="str">
        <f t="shared" ca="1" si="48"/>
        <v/>
      </c>
      <c r="B414" s="139" t="str">
        <f t="shared" ca="1" si="42"/>
        <v/>
      </c>
      <c r="C414" s="140" t="str">
        <f t="shared" ca="1" si="43"/>
        <v/>
      </c>
      <c r="D414" s="140" t="str">
        <f t="shared" ca="1" si="44"/>
        <v/>
      </c>
      <c r="F414" s="140" t="str">
        <f t="shared" ca="1" si="45"/>
        <v/>
      </c>
      <c r="G414" s="140" t="str">
        <f t="shared" ca="1" si="46"/>
        <v/>
      </c>
      <c r="H414" s="140" t="str">
        <f t="shared" ca="1" si="47"/>
        <v/>
      </c>
      <c r="J414" s="122"/>
    </row>
    <row r="415" spans="1:10" x14ac:dyDescent="0.3">
      <c r="A415" s="138" t="str">
        <f t="shared" ca="1" si="48"/>
        <v/>
      </c>
      <c r="B415" s="139" t="str">
        <f t="shared" ca="1" si="42"/>
        <v/>
      </c>
      <c r="C415" s="140" t="str">
        <f t="shared" ca="1" si="43"/>
        <v/>
      </c>
      <c r="D415" s="140" t="str">
        <f t="shared" ca="1" si="44"/>
        <v/>
      </c>
      <c r="F415" s="140" t="str">
        <f t="shared" ca="1" si="45"/>
        <v/>
      </c>
      <c r="G415" s="140" t="str">
        <f t="shared" ca="1" si="46"/>
        <v/>
      </c>
      <c r="H415" s="140" t="str">
        <f t="shared" ca="1" si="47"/>
        <v/>
      </c>
      <c r="J415" s="122"/>
    </row>
    <row r="416" spans="1:10" x14ac:dyDescent="0.3">
      <c r="A416" s="138" t="str">
        <f t="shared" ca="1" si="48"/>
        <v/>
      </c>
      <c r="B416" s="139" t="str">
        <f t="shared" ca="1" si="42"/>
        <v/>
      </c>
      <c r="C416" s="140" t="str">
        <f t="shared" ca="1" si="43"/>
        <v/>
      </c>
      <c r="D416" s="140" t="str">
        <f t="shared" ca="1" si="44"/>
        <v/>
      </c>
      <c r="F416" s="140" t="str">
        <f t="shared" ca="1" si="45"/>
        <v/>
      </c>
      <c r="G416" s="140" t="str">
        <f t="shared" ca="1" si="46"/>
        <v/>
      </c>
      <c r="H416" s="140" t="str">
        <f t="shared" ca="1" si="47"/>
        <v/>
      </c>
      <c r="J416" s="122"/>
    </row>
    <row r="417" spans="1:10" x14ac:dyDescent="0.3">
      <c r="A417" s="138" t="str">
        <f t="shared" ca="1" si="48"/>
        <v/>
      </c>
      <c r="B417" s="139" t="str">
        <f t="shared" ca="1" si="42"/>
        <v/>
      </c>
      <c r="C417" s="140" t="str">
        <f t="shared" ca="1" si="43"/>
        <v/>
      </c>
      <c r="D417" s="140" t="str">
        <f t="shared" ca="1" si="44"/>
        <v/>
      </c>
      <c r="F417" s="140" t="str">
        <f t="shared" ca="1" si="45"/>
        <v/>
      </c>
      <c r="G417" s="140" t="str">
        <f t="shared" ca="1" si="46"/>
        <v/>
      </c>
      <c r="H417" s="140" t="str">
        <f t="shared" ca="1" si="47"/>
        <v/>
      </c>
      <c r="J417" s="122"/>
    </row>
    <row r="418" spans="1:10" x14ac:dyDescent="0.3">
      <c r="A418" s="138" t="str">
        <f t="shared" ca="1" si="48"/>
        <v/>
      </c>
      <c r="B418" s="139" t="str">
        <f t="shared" ca="1" si="42"/>
        <v/>
      </c>
      <c r="C418" s="140" t="str">
        <f t="shared" ca="1" si="43"/>
        <v/>
      </c>
      <c r="D418" s="140" t="str">
        <f t="shared" ca="1" si="44"/>
        <v/>
      </c>
      <c r="F418" s="140" t="str">
        <f t="shared" ca="1" si="45"/>
        <v/>
      </c>
      <c r="G418" s="140" t="str">
        <f t="shared" ca="1" si="46"/>
        <v/>
      </c>
      <c r="H418" s="140" t="str">
        <f t="shared" ca="1" si="47"/>
        <v/>
      </c>
      <c r="J418" s="122"/>
    </row>
    <row r="419" spans="1:10" x14ac:dyDescent="0.3">
      <c r="A419" s="138" t="str">
        <f t="shared" ca="1" si="48"/>
        <v/>
      </c>
      <c r="B419" s="139" t="str">
        <f t="shared" ca="1" si="42"/>
        <v/>
      </c>
      <c r="C419" s="140" t="str">
        <f t="shared" ca="1" si="43"/>
        <v/>
      </c>
      <c r="D419" s="140" t="str">
        <f t="shared" ca="1" si="44"/>
        <v/>
      </c>
      <c r="F419" s="140" t="str">
        <f t="shared" ca="1" si="45"/>
        <v/>
      </c>
      <c r="G419" s="140" t="str">
        <f t="shared" ca="1" si="46"/>
        <v/>
      </c>
      <c r="H419" s="140" t="str">
        <f t="shared" ca="1" si="47"/>
        <v/>
      </c>
      <c r="J419" s="122"/>
    </row>
    <row r="420" spans="1:10" x14ac:dyDescent="0.3">
      <c r="A420" s="138" t="str">
        <f t="shared" ca="1" si="48"/>
        <v/>
      </c>
      <c r="B420" s="139" t="str">
        <f t="shared" ca="1" si="42"/>
        <v/>
      </c>
      <c r="C420" s="140" t="str">
        <f t="shared" ca="1" si="43"/>
        <v/>
      </c>
      <c r="D420" s="140" t="str">
        <f t="shared" ca="1" si="44"/>
        <v/>
      </c>
      <c r="F420" s="140" t="str">
        <f t="shared" ca="1" si="45"/>
        <v/>
      </c>
      <c r="G420" s="140" t="str">
        <f t="shared" ca="1" si="46"/>
        <v/>
      </c>
      <c r="H420" s="140" t="str">
        <f t="shared" ca="1" si="47"/>
        <v/>
      </c>
      <c r="J420" s="122"/>
    </row>
    <row r="421" spans="1:10" x14ac:dyDescent="0.3">
      <c r="A421" s="138" t="str">
        <f t="shared" ca="1" si="48"/>
        <v/>
      </c>
      <c r="B421" s="139" t="str">
        <f t="shared" ca="1" si="42"/>
        <v/>
      </c>
      <c r="C421" s="140" t="str">
        <f t="shared" ca="1" si="43"/>
        <v/>
      </c>
      <c r="D421" s="140" t="str">
        <f t="shared" ca="1" si="44"/>
        <v/>
      </c>
      <c r="F421" s="140" t="str">
        <f t="shared" ca="1" si="45"/>
        <v/>
      </c>
      <c r="G421" s="140" t="str">
        <f t="shared" ca="1" si="46"/>
        <v/>
      </c>
      <c r="H421" s="140" t="str">
        <f t="shared" ca="1" si="47"/>
        <v/>
      </c>
      <c r="J421" s="122"/>
    </row>
    <row r="422" spans="1:10" x14ac:dyDescent="0.3">
      <c r="A422" s="138" t="str">
        <f t="shared" ca="1" si="48"/>
        <v/>
      </c>
      <c r="B422" s="139" t="str">
        <f t="shared" ca="1" si="42"/>
        <v/>
      </c>
      <c r="C422" s="140" t="str">
        <f t="shared" ca="1" si="43"/>
        <v/>
      </c>
      <c r="D422" s="140" t="str">
        <f t="shared" ca="1" si="44"/>
        <v/>
      </c>
      <c r="F422" s="140" t="str">
        <f t="shared" ca="1" si="45"/>
        <v/>
      </c>
      <c r="G422" s="140" t="str">
        <f t="shared" ca="1" si="46"/>
        <v/>
      </c>
      <c r="H422" s="140" t="str">
        <f t="shared" ca="1" si="47"/>
        <v/>
      </c>
      <c r="J422" s="122"/>
    </row>
    <row r="423" spans="1:10" x14ac:dyDescent="0.3">
      <c r="A423" s="138" t="str">
        <f t="shared" ca="1" si="48"/>
        <v/>
      </c>
      <c r="B423" s="139" t="str">
        <f t="shared" ca="1" si="42"/>
        <v/>
      </c>
      <c r="C423" s="140" t="str">
        <f t="shared" ca="1" si="43"/>
        <v/>
      </c>
      <c r="D423" s="140" t="str">
        <f t="shared" ca="1" si="44"/>
        <v/>
      </c>
      <c r="F423" s="140" t="str">
        <f t="shared" ca="1" si="45"/>
        <v/>
      </c>
      <c r="G423" s="140" t="str">
        <f t="shared" ca="1" si="46"/>
        <v/>
      </c>
      <c r="H423" s="140" t="str">
        <f t="shared" ca="1" si="47"/>
        <v/>
      </c>
      <c r="J423" s="122"/>
    </row>
    <row r="424" spans="1:10" x14ac:dyDescent="0.3">
      <c r="A424" s="138" t="str">
        <f t="shared" ca="1" si="48"/>
        <v/>
      </c>
      <c r="B424" s="139" t="str">
        <f t="shared" ca="1" si="42"/>
        <v/>
      </c>
      <c r="C424" s="140" t="str">
        <f t="shared" ca="1" si="43"/>
        <v/>
      </c>
      <c r="D424" s="140" t="str">
        <f t="shared" ca="1" si="44"/>
        <v/>
      </c>
      <c r="F424" s="140" t="str">
        <f t="shared" ca="1" si="45"/>
        <v/>
      </c>
      <c r="G424" s="140" t="str">
        <f t="shared" ca="1" si="46"/>
        <v/>
      </c>
      <c r="H424" s="140" t="str">
        <f t="shared" ca="1" si="47"/>
        <v/>
      </c>
      <c r="J424" s="122"/>
    </row>
    <row r="425" spans="1:10" x14ac:dyDescent="0.3">
      <c r="A425" s="138" t="str">
        <f t="shared" ca="1" si="48"/>
        <v/>
      </c>
      <c r="B425" s="139" t="str">
        <f t="shared" ca="1" si="42"/>
        <v/>
      </c>
      <c r="C425" s="140" t="str">
        <f t="shared" ca="1" si="43"/>
        <v/>
      </c>
      <c r="D425" s="140" t="str">
        <f t="shared" ca="1" si="44"/>
        <v/>
      </c>
      <c r="F425" s="140" t="str">
        <f t="shared" ca="1" si="45"/>
        <v/>
      </c>
      <c r="G425" s="140" t="str">
        <f t="shared" ca="1" si="46"/>
        <v/>
      </c>
      <c r="H425" s="140" t="str">
        <f t="shared" ca="1" si="47"/>
        <v/>
      </c>
      <c r="J425" s="122"/>
    </row>
    <row r="426" spans="1:10" x14ac:dyDescent="0.3">
      <c r="A426" s="138" t="str">
        <f t="shared" ca="1" si="48"/>
        <v/>
      </c>
      <c r="B426" s="139" t="str">
        <f t="shared" ca="1" si="42"/>
        <v/>
      </c>
      <c r="C426" s="140" t="str">
        <f t="shared" ca="1" si="43"/>
        <v/>
      </c>
      <c r="D426" s="140" t="str">
        <f t="shared" ca="1" si="44"/>
        <v/>
      </c>
      <c r="F426" s="140" t="str">
        <f t="shared" ca="1" si="45"/>
        <v/>
      </c>
      <c r="G426" s="140" t="str">
        <f t="shared" ca="1" si="46"/>
        <v/>
      </c>
      <c r="H426" s="140" t="str">
        <f t="shared" ca="1" si="47"/>
        <v/>
      </c>
      <c r="J426" s="122"/>
    </row>
    <row r="427" spans="1:10" x14ac:dyDescent="0.3">
      <c r="A427" s="138" t="str">
        <f t="shared" ca="1" si="48"/>
        <v/>
      </c>
      <c r="B427" s="139" t="str">
        <f t="shared" ca="1" si="42"/>
        <v/>
      </c>
      <c r="C427" s="140" t="str">
        <f t="shared" ca="1" si="43"/>
        <v/>
      </c>
      <c r="D427" s="140" t="str">
        <f t="shared" ca="1" si="44"/>
        <v/>
      </c>
      <c r="F427" s="140" t="str">
        <f t="shared" ca="1" si="45"/>
        <v/>
      </c>
      <c r="G427" s="140" t="str">
        <f t="shared" ca="1" si="46"/>
        <v/>
      </c>
      <c r="H427" s="140" t="str">
        <f t="shared" ca="1" si="47"/>
        <v/>
      </c>
      <c r="J427" s="122"/>
    </row>
    <row r="428" spans="1:10" x14ac:dyDescent="0.3">
      <c r="A428" s="138" t="str">
        <f t="shared" ca="1" si="48"/>
        <v/>
      </c>
      <c r="B428" s="139" t="str">
        <f t="shared" ca="1" si="42"/>
        <v/>
      </c>
      <c r="C428" s="140" t="str">
        <f t="shared" ca="1" si="43"/>
        <v/>
      </c>
      <c r="D428" s="140" t="str">
        <f t="shared" ca="1" si="44"/>
        <v/>
      </c>
      <c r="F428" s="140" t="str">
        <f t="shared" ca="1" si="45"/>
        <v/>
      </c>
      <c r="G428" s="140" t="str">
        <f t="shared" ca="1" si="46"/>
        <v/>
      </c>
      <c r="H428" s="140" t="str">
        <f t="shared" ca="1" si="47"/>
        <v/>
      </c>
      <c r="J428" s="122"/>
    </row>
    <row r="429" spans="1:10" x14ac:dyDescent="0.3">
      <c r="A429" s="138" t="str">
        <f t="shared" ca="1" si="48"/>
        <v/>
      </c>
      <c r="B429" s="139" t="str">
        <f t="shared" ca="1" si="42"/>
        <v/>
      </c>
      <c r="C429" s="140" t="str">
        <f t="shared" ca="1" si="43"/>
        <v/>
      </c>
      <c r="D429" s="140" t="str">
        <f t="shared" ca="1" si="44"/>
        <v/>
      </c>
      <c r="F429" s="140" t="str">
        <f t="shared" ca="1" si="45"/>
        <v/>
      </c>
      <c r="G429" s="140" t="str">
        <f t="shared" ca="1" si="46"/>
        <v/>
      </c>
      <c r="H429" s="140" t="str">
        <f t="shared" ca="1" si="47"/>
        <v/>
      </c>
      <c r="J429" s="122"/>
    </row>
    <row r="430" spans="1:10" x14ac:dyDescent="0.3">
      <c r="A430" s="138" t="str">
        <f t="shared" ca="1" si="48"/>
        <v/>
      </c>
      <c r="B430" s="139" t="str">
        <f t="shared" ca="1" si="42"/>
        <v/>
      </c>
      <c r="C430" s="140" t="str">
        <f t="shared" ca="1" si="43"/>
        <v/>
      </c>
      <c r="D430" s="140" t="str">
        <f t="shared" ca="1" si="44"/>
        <v/>
      </c>
      <c r="F430" s="140" t="str">
        <f t="shared" ca="1" si="45"/>
        <v/>
      </c>
      <c r="G430" s="140" t="str">
        <f t="shared" ca="1" si="46"/>
        <v/>
      </c>
      <c r="H430" s="140" t="str">
        <f t="shared" ca="1" si="47"/>
        <v/>
      </c>
      <c r="J430" s="122"/>
    </row>
    <row r="431" spans="1:10" x14ac:dyDescent="0.3">
      <c r="A431" s="138" t="str">
        <f t="shared" ca="1" si="48"/>
        <v/>
      </c>
      <c r="B431" s="139" t="str">
        <f t="shared" ca="1" si="42"/>
        <v/>
      </c>
      <c r="C431" s="140" t="str">
        <f t="shared" ca="1" si="43"/>
        <v/>
      </c>
      <c r="D431" s="140" t="str">
        <f t="shared" ca="1" si="44"/>
        <v/>
      </c>
      <c r="F431" s="140" t="str">
        <f t="shared" ca="1" si="45"/>
        <v/>
      </c>
      <c r="G431" s="140" t="str">
        <f t="shared" ca="1" si="46"/>
        <v/>
      </c>
      <c r="H431" s="140" t="str">
        <f t="shared" ca="1" si="47"/>
        <v/>
      </c>
      <c r="J431" s="122"/>
    </row>
    <row r="432" spans="1:10" x14ac:dyDescent="0.3">
      <c r="A432" s="138" t="str">
        <f t="shared" ca="1" si="48"/>
        <v/>
      </c>
      <c r="B432" s="139" t="str">
        <f t="shared" ca="1" si="42"/>
        <v/>
      </c>
      <c r="C432" s="140" t="str">
        <f t="shared" ca="1" si="43"/>
        <v/>
      </c>
      <c r="D432" s="140" t="str">
        <f t="shared" ca="1" si="44"/>
        <v/>
      </c>
      <c r="F432" s="140" t="str">
        <f t="shared" ca="1" si="45"/>
        <v/>
      </c>
      <c r="G432" s="140" t="str">
        <f t="shared" ca="1" si="46"/>
        <v/>
      </c>
      <c r="H432" s="140" t="str">
        <f t="shared" ca="1" si="47"/>
        <v/>
      </c>
      <c r="J432" s="122"/>
    </row>
    <row r="433" spans="1:10" x14ac:dyDescent="0.3">
      <c r="A433" s="138" t="str">
        <f t="shared" ca="1" si="48"/>
        <v/>
      </c>
      <c r="B433" s="139" t="str">
        <f t="shared" ca="1" si="42"/>
        <v/>
      </c>
      <c r="C433" s="140" t="str">
        <f t="shared" ca="1" si="43"/>
        <v/>
      </c>
      <c r="D433" s="140" t="str">
        <f t="shared" ca="1" si="44"/>
        <v/>
      </c>
      <c r="F433" s="140" t="str">
        <f t="shared" ca="1" si="45"/>
        <v/>
      </c>
      <c r="G433" s="140" t="str">
        <f t="shared" ca="1" si="46"/>
        <v/>
      </c>
      <c r="H433" s="140" t="str">
        <f t="shared" ca="1" si="47"/>
        <v/>
      </c>
      <c r="J433" s="122"/>
    </row>
    <row r="434" spans="1:10" x14ac:dyDescent="0.3">
      <c r="A434" s="138" t="str">
        <f t="shared" ca="1" si="48"/>
        <v/>
      </c>
      <c r="B434" s="139" t="str">
        <f t="shared" ca="1" si="42"/>
        <v/>
      </c>
      <c r="C434" s="140" t="str">
        <f t="shared" ca="1" si="43"/>
        <v/>
      </c>
      <c r="D434" s="140" t="str">
        <f t="shared" ca="1" si="44"/>
        <v/>
      </c>
      <c r="F434" s="140" t="str">
        <f t="shared" ca="1" si="45"/>
        <v/>
      </c>
      <c r="G434" s="140" t="str">
        <f t="shared" ca="1" si="46"/>
        <v/>
      </c>
      <c r="H434" s="140" t="str">
        <f t="shared" ca="1" si="47"/>
        <v/>
      </c>
      <c r="J434" s="122"/>
    </row>
    <row r="435" spans="1:10" x14ac:dyDescent="0.3">
      <c r="A435" s="138" t="str">
        <f t="shared" ca="1" si="48"/>
        <v/>
      </c>
      <c r="B435" s="139" t="str">
        <f t="shared" ca="1" si="42"/>
        <v/>
      </c>
      <c r="C435" s="140" t="str">
        <f t="shared" ca="1" si="43"/>
        <v/>
      </c>
      <c r="D435" s="140" t="str">
        <f t="shared" ca="1" si="44"/>
        <v/>
      </c>
      <c r="F435" s="140" t="str">
        <f t="shared" ca="1" si="45"/>
        <v/>
      </c>
      <c r="G435" s="140" t="str">
        <f t="shared" ca="1" si="46"/>
        <v/>
      </c>
      <c r="H435" s="140" t="str">
        <f t="shared" ca="1" si="47"/>
        <v/>
      </c>
      <c r="J435" s="122"/>
    </row>
    <row r="436" spans="1:10" x14ac:dyDescent="0.3">
      <c r="A436" s="138" t="str">
        <f t="shared" ca="1" si="48"/>
        <v/>
      </c>
      <c r="B436" s="139" t="str">
        <f t="shared" ca="1" si="42"/>
        <v/>
      </c>
      <c r="C436" s="140" t="str">
        <f t="shared" ca="1" si="43"/>
        <v/>
      </c>
      <c r="D436" s="140" t="str">
        <f t="shared" ca="1" si="44"/>
        <v/>
      </c>
      <c r="F436" s="140" t="str">
        <f t="shared" ca="1" si="45"/>
        <v/>
      </c>
      <c r="G436" s="140" t="str">
        <f t="shared" ca="1" si="46"/>
        <v/>
      </c>
      <c r="H436" s="140" t="str">
        <f t="shared" ca="1" si="47"/>
        <v/>
      </c>
      <c r="J436" s="122"/>
    </row>
    <row r="437" spans="1:10" x14ac:dyDescent="0.3">
      <c r="A437" s="138" t="str">
        <f t="shared" ca="1" si="48"/>
        <v/>
      </c>
      <c r="B437" s="139" t="str">
        <f t="shared" ca="1" si="42"/>
        <v/>
      </c>
      <c r="C437" s="140" t="str">
        <f t="shared" ca="1" si="43"/>
        <v/>
      </c>
      <c r="D437" s="140" t="str">
        <f t="shared" ca="1" si="44"/>
        <v/>
      </c>
      <c r="F437" s="140" t="str">
        <f t="shared" ca="1" si="45"/>
        <v/>
      </c>
      <c r="G437" s="140" t="str">
        <f t="shared" ca="1" si="46"/>
        <v/>
      </c>
      <c r="H437" s="140" t="str">
        <f t="shared" ca="1" si="47"/>
        <v/>
      </c>
      <c r="J437" s="122"/>
    </row>
    <row r="438" spans="1:10" x14ac:dyDescent="0.3">
      <c r="A438" s="138" t="str">
        <f t="shared" ca="1" si="48"/>
        <v/>
      </c>
      <c r="B438" s="139" t="str">
        <f t="shared" ca="1" si="42"/>
        <v/>
      </c>
      <c r="C438" s="140" t="str">
        <f t="shared" ca="1" si="43"/>
        <v/>
      </c>
      <c r="D438" s="140" t="str">
        <f t="shared" ca="1" si="44"/>
        <v/>
      </c>
      <c r="F438" s="140" t="str">
        <f t="shared" ca="1" si="45"/>
        <v/>
      </c>
      <c r="G438" s="140" t="str">
        <f t="shared" ca="1" si="46"/>
        <v/>
      </c>
      <c r="H438" s="140" t="str">
        <f t="shared" ca="1" si="47"/>
        <v/>
      </c>
      <c r="J438" s="122"/>
    </row>
    <row r="439" spans="1:10" x14ac:dyDescent="0.3">
      <c r="A439" s="138" t="str">
        <f t="shared" ca="1" si="48"/>
        <v/>
      </c>
      <c r="B439" s="139" t="str">
        <f t="shared" ca="1" si="42"/>
        <v/>
      </c>
      <c r="C439" s="140" t="str">
        <f t="shared" ca="1" si="43"/>
        <v/>
      </c>
      <c r="D439" s="140" t="str">
        <f t="shared" ca="1" si="44"/>
        <v/>
      </c>
      <c r="F439" s="140" t="str">
        <f t="shared" ca="1" si="45"/>
        <v/>
      </c>
      <c r="G439" s="140" t="str">
        <f t="shared" ca="1" si="46"/>
        <v/>
      </c>
      <c r="H439" s="140" t="str">
        <f t="shared" ca="1" si="47"/>
        <v/>
      </c>
      <c r="J439" s="122"/>
    </row>
    <row r="440" spans="1:10" x14ac:dyDescent="0.3">
      <c r="A440" s="138" t="str">
        <f t="shared" ca="1" si="48"/>
        <v/>
      </c>
      <c r="B440" s="139" t="str">
        <f t="shared" ca="1" si="42"/>
        <v/>
      </c>
      <c r="C440" s="140" t="str">
        <f t="shared" ca="1" si="43"/>
        <v/>
      </c>
      <c r="D440" s="140" t="str">
        <f t="shared" ca="1" si="44"/>
        <v/>
      </c>
      <c r="F440" s="140" t="str">
        <f t="shared" ca="1" si="45"/>
        <v/>
      </c>
      <c r="G440" s="140" t="str">
        <f t="shared" ca="1" si="46"/>
        <v/>
      </c>
      <c r="H440" s="140" t="str">
        <f t="shared" ca="1" si="47"/>
        <v/>
      </c>
      <c r="J440" s="122"/>
    </row>
    <row r="441" spans="1:10" x14ac:dyDescent="0.3">
      <c r="A441" s="138" t="str">
        <f t="shared" ca="1" si="48"/>
        <v/>
      </c>
      <c r="B441" s="139" t="str">
        <f t="shared" ca="1" si="42"/>
        <v/>
      </c>
      <c r="C441" s="140" t="str">
        <f t="shared" ca="1" si="43"/>
        <v/>
      </c>
      <c r="D441" s="140" t="str">
        <f t="shared" ca="1" si="44"/>
        <v/>
      </c>
      <c r="F441" s="140" t="str">
        <f t="shared" ca="1" si="45"/>
        <v/>
      </c>
      <c r="G441" s="140" t="str">
        <f t="shared" ca="1" si="46"/>
        <v/>
      </c>
      <c r="H441" s="140" t="str">
        <f t="shared" ca="1" si="47"/>
        <v/>
      </c>
      <c r="J441" s="122"/>
    </row>
    <row r="442" spans="1:10" x14ac:dyDescent="0.3">
      <c r="A442" s="138" t="str">
        <f t="shared" ca="1" si="48"/>
        <v/>
      </c>
      <c r="B442" s="139" t="str">
        <f t="shared" ca="1" si="42"/>
        <v/>
      </c>
      <c r="C442" s="140" t="str">
        <f t="shared" ca="1" si="43"/>
        <v/>
      </c>
      <c r="D442" s="140" t="str">
        <f t="shared" ca="1" si="44"/>
        <v/>
      </c>
      <c r="F442" s="140" t="str">
        <f t="shared" ca="1" si="45"/>
        <v/>
      </c>
      <c r="G442" s="140" t="str">
        <f t="shared" ca="1" si="46"/>
        <v/>
      </c>
      <c r="H442" s="140" t="str">
        <f t="shared" ca="1" si="47"/>
        <v/>
      </c>
      <c r="J442" s="122"/>
    </row>
    <row r="443" spans="1:10" x14ac:dyDescent="0.3">
      <c r="A443" s="138" t="str">
        <f t="shared" ca="1" si="48"/>
        <v/>
      </c>
      <c r="B443" s="139" t="str">
        <f t="shared" ca="1" si="42"/>
        <v/>
      </c>
      <c r="C443" s="140" t="str">
        <f t="shared" ca="1" si="43"/>
        <v/>
      </c>
      <c r="D443" s="140" t="str">
        <f t="shared" ca="1" si="44"/>
        <v/>
      </c>
      <c r="F443" s="140" t="str">
        <f t="shared" ca="1" si="45"/>
        <v/>
      </c>
      <c r="G443" s="140" t="str">
        <f t="shared" ca="1" si="46"/>
        <v/>
      </c>
      <c r="H443" s="140" t="str">
        <f t="shared" ca="1" si="47"/>
        <v/>
      </c>
      <c r="J443" s="122"/>
    </row>
    <row r="444" spans="1:10" x14ac:dyDescent="0.3">
      <c r="A444" s="138" t="str">
        <f t="shared" ca="1" si="48"/>
        <v/>
      </c>
      <c r="B444" s="139" t="str">
        <f t="shared" ca="1" si="42"/>
        <v/>
      </c>
      <c r="C444" s="140" t="str">
        <f t="shared" ca="1" si="43"/>
        <v/>
      </c>
      <c r="D444" s="140" t="str">
        <f t="shared" ca="1" si="44"/>
        <v/>
      </c>
      <c r="F444" s="140" t="str">
        <f t="shared" ca="1" si="45"/>
        <v/>
      </c>
      <c r="G444" s="140" t="str">
        <f t="shared" ca="1" si="46"/>
        <v/>
      </c>
      <c r="H444" s="140" t="str">
        <f t="shared" ca="1" si="47"/>
        <v/>
      </c>
      <c r="J444" s="122"/>
    </row>
    <row r="445" spans="1:10" x14ac:dyDescent="0.3">
      <c r="A445" s="138" t="str">
        <f t="shared" ca="1" si="48"/>
        <v/>
      </c>
      <c r="B445" s="139" t="str">
        <f t="shared" ca="1" si="42"/>
        <v/>
      </c>
      <c r="C445" s="140" t="str">
        <f t="shared" ca="1" si="43"/>
        <v/>
      </c>
      <c r="D445" s="140" t="str">
        <f t="shared" ca="1" si="44"/>
        <v/>
      </c>
      <c r="F445" s="140" t="str">
        <f t="shared" ca="1" si="45"/>
        <v/>
      </c>
      <c r="G445" s="140" t="str">
        <f t="shared" ca="1" si="46"/>
        <v/>
      </c>
      <c r="H445" s="140" t="str">
        <f t="shared" ca="1" si="47"/>
        <v/>
      </c>
      <c r="J445" s="122"/>
    </row>
    <row r="446" spans="1:10" x14ac:dyDescent="0.3">
      <c r="A446" s="138" t="str">
        <f t="shared" ca="1" si="48"/>
        <v/>
      </c>
      <c r="B446" s="139" t="str">
        <f t="shared" ca="1" si="42"/>
        <v/>
      </c>
      <c r="C446" s="140" t="str">
        <f t="shared" ca="1" si="43"/>
        <v/>
      </c>
      <c r="D446" s="140" t="str">
        <f t="shared" ca="1" si="44"/>
        <v/>
      </c>
      <c r="F446" s="140" t="str">
        <f t="shared" ca="1" si="45"/>
        <v/>
      </c>
      <c r="G446" s="140" t="str">
        <f t="shared" ca="1" si="46"/>
        <v/>
      </c>
      <c r="H446" s="140" t="str">
        <f t="shared" ca="1" si="47"/>
        <v/>
      </c>
      <c r="J446" s="122"/>
    </row>
    <row r="447" spans="1:10" x14ac:dyDescent="0.3">
      <c r="A447" s="138" t="str">
        <f t="shared" ca="1" si="48"/>
        <v/>
      </c>
      <c r="B447" s="139" t="str">
        <f t="shared" ca="1" si="42"/>
        <v/>
      </c>
      <c r="C447" s="140" t="str">
        <f t="shared" ca="1" si="43"/>
        <v/>
      </c>
      <c r="D447" s="140" t="str">
        <f t="shared" ca="1" si="44"/>
        <v/>
      </c>
      <c r="F447" s="140" t="str">
        <f t="shared" ca="1" si="45"/>
        <v/>
      </c>
      <c r="G447" s="140" t="str">
        <f t="shared" ca="1" si="46"/>
        <v/>
      </c>
      <c r="H447" s="140" t="str">
        <f t="shared" ca="1" si="47"/>
        <v/>
      </c>
      <c r="J447" s="122"/>
    </row>
    <row r="448" spans="1:10" x14ac:dyDescent="0.3">
      <c r="A448" s="138" t="str">
        <f t="shared" ca="1" si="48"/>
        <v/>
      </c>
      <c r="B448" s="139" t="str">
        <f t="shared" ca="1" si="42"/>
        <v/>
      </c>
      <c r="C448" s="140" t="str">
        <f t="shared" ca="1" si="43"/>
        <v/>
      </c>
      <c r="D448" s="140" t="str">
        <f t="shared" ca="1" si="44"/>
        <v/>
      </c>
      <c r="F448" s="140" t="str">
        <f t="shared" ca="1" si="45"/>
        <v/>
      </c>
      <c r="G448" s="140" t="str">
        <f t="shared" ca="1" si="46"/>
        <v/>
      </c>
      <c r="H448" s="140" t="str">
        <f t="shared" ca="1" si="47"/>
        <v/>
      </c>
      <c r="J448" s="122"/>
    </row>
    <row r="449" spans="1:10" x14ac:dyDescent="0.3">
      <c r="A449" s="138" t="str">
        <f t="shared" ca="1" si="48"/>
        <v/>
      </c>
      <c r="B449" s="139" t="str">
        <f t="shared" ca="1" si="42"/>
        <v/>
      </c>
      <c r="C449" s="140" t="str">
        <f t="shared" ca="1" si="43"/>
        <v/>
      </c>
      <c r="D449" s="140" t="str">
        <f t="shared" ca="1" si="44"/>
        <v/>
      </c>
      <c r="F449" s="140" t="str">
        <f t="shared" ca="1" si="45"/>
        <v/>
      </c>
      <c r="G449" s="140" t="str">
        <f t="shared" ca="1" si="46"/>
        <v/>
      </c>
      <c r="H449" s="140" t="str">
        <f t="shared" ca="1" si="47"/>
        <v/>
      </c>
      <c r="J449" s="122"/>
    </row>
    <row r="450" spans="1:10" x14ac:dyDescent="0.3">
      <c r="A450" s="138" t="str">
        <f t="shared" ca="1" si="48"/>
        <v/>
      </c>
      <c r="B450" s="139" t="str">
        <f t="shared" ca="1" si="42"/>
        <v/>
      </c>
      <c r="C450" s="140" t="str">
        <f t="shared" ca="1" si="43"/>
        <v/>
      </c>
      <c r="D450" s="140" t="str">
        <f t="shared" ca="1" si="44"/>
        <v/>
      </c>
      <c r="F450" s="140" t="str">
        <f t="shared" ca="1" si="45"/>
        <v/>
      </c>
      <c r="G450" s="140" t="str">
        <f t="shared" ca="1" si="46"/>
        <v/>
      </c>
      <c r="H450" s="140" t="str">
        <f t="shared" ca="1" si="47"/>
        <v/>
      </c>
      <c r="J450" s="122"/>
    </row>
    <row r="451" spans="1:10" x14ac:dyDescent="0.3">
      <c r="A451" s="138" t="str">
        <f t="shared" ca="1" si="48"/>
        <v/>
      </c>
      <c r="B451" s="139" t="str">
        <f t="shared" ca="1" si="42"/>
        <v/>
      </c>
      <c r="C451" s="140" t="str">
        <f t="shared" ca="1" si="43"/>
        <v/>
      </c>
      <c r="D451" s="140" t="str">
        <f t="shared" ca="1" si="44"/>
        <v/>
      </c>
      <c r="F451" s="140" t="str">
        <f t="shared" ca="1" si="45"/>
        <v/>
      </c>
      <c r="G451" s="140" t="str">
        <f t="shared" ca="1" si="46"/>
        <v/>
      </c>
      <c r="H451" s="140" t="str">
        <f t="shared" ca="1" si="47"/>
        <v/>
      </c>
      <c r="J451" s="122"/>
    </row>
    <row r="452" spans="1:10" x14ac:dyDescent="0.3">
      <c r="A452" s="138" t="str">
        <f t="shared" ca="1" si="48"/>
        <v/>
      </c>
      <c r="B452" s="139" t="str">
        <f t="shared" ca="1" si="42"/>
        <v/>
      </c>
      <c r="C452" s="140" t="str">
        <f t="shared" ca="1" si="43"/>
        <v/>
      </c>
      <c r="D452" s="140" t="str">
        <f t="shared" ca="1" si="44"/>
        <v/>
      </c>
      <c r="F452" s="140" t="str">
        <f t="shared" ca="1" si="45"/>
        <v/>
      </c>
      <c r="G452" s="140" t="str">
        <f t="shared" ca="1" si="46"/>
        <v/>
      </c>
      <c r="H452" s="140" t="str">
        <f t="shared" ca="1" si="47"/>
        <v/>
      </c>
      <c r="J452" s="122"/>
    </row>
    <row r="453" spans="1:10" x14ac:dyDescent="0.3">
      <c r="A453" s="138" t="str">
        <f t="shared" ca="1" si="48"/>
        <v/>
      </c>
      <c r="B453" s="139" t="str">
        <f t="shared" ca="1" si="42"/>
        <v/>
      </c>
      <c r="C453" s="140" t="str">
        <f t="shared" ca="1" si="43"/>
        <v/>
      </c>
      <c r="D453" s="140" t="str">
        <f t="shared" ca="1" si="44"/>
        <v/>
      </c>
      <c r="F453" s="140" t="str">
        <f t="shared" ca="1" si="45"/>
        <v/>
      </c>
      <c r="G453" s="140" t="str">
        <f t="shared" ca="1" si="46"/>
        <v/>
      </c>
      <c r="H453" s="140" t="str">
        <f t="shared" ca="1" si="47"/>
        <v/>
      </c>
      <c r="J453" s="122"/>
    </row>
    <row r="454" spans="1:10" x14ac:dyDescent="0.3">
      <c r="A454" s="138" t="str">
        <f t="shared" ca="1" si="48"/>
        <v/>
      </c>
      <c r="B454" s="139" t="str">
        <f t="shared" ca="1" si="42"/>
        <v/>
      </c>
      <c r="C454" s="140" t="str">
        <f t="shared" ca="1" si="43"/>
        <v/>
      </c>
      <c r="D454" s="140" t="str">
        <f t="shared" ca="1" si="44"/>
        <v/>
      </c>
      <c r="F454" s="140" t="str">
        <f t="shared" ca="1" si="45"/>
        <v/>
      </c>
      <c r="G454" s="140" t="str">
        <f t="shared" ca="1" si="46"/>
        <v/>
      </c>
      <c r="H454" s="140" t="str">
        <f t="shared" ca="1" si="47"/>
        <v/>
      </c>
      <c r="J454" s="122"/>
    </row>
    <row r="455" spans="1:10" x14ac:dyDescent="0.3">
      <c r="A455" s="138" t="str">
        <f t="shared" ca="1" si="48"/>
        <v/>
      </c>
      <c r="B455" s="139" t="str">
        <f t="shared" ca="1" si="42"/>
        <v/>
      </c>
      <c r="C455" s="140" t="str">
        <f t="shared" ca="1" si="43"/>
        <v/>
      </c>
      <c r="D455" s="140" t="str">
        <f t="shared" ca="1" si="44"/>
        <v/>
      </c>
      <c r="F455" s="140" t="str">
        <f t="shared" ca="1" si="45"/>
        <v/>
      </c>
      <c r="G455" s="140" t="str">
        <f t="shared" ca="1" si="46"/>
        <v/>
      </c>
      <c r="H455" s="140" t="str">
        <f t="shared" ca="1" si="47"/>
        <v/>
      </c>
      <c r="J455" s="122"/>
    </row>
    <row r="456" spans="1:10" x14ac:dyDescent="0.3">
      <c r="A456" s="138" t="str">
        <f t="shared" ca="1" si="48"/>
        <v/>
      </c>
      <c r="B456" s="139" t="str">
        <f t="shared" ca="1" si="42"/>
        <v/>
      </c>
      <c r="C456" s="140" t="str">
        <f t="shared" ca="1" si="43"/>
        <v/>
      </c>
      <c r="D456" s="140" t="str">
        <f t="shared" ca="1" si="44"/>
        <v/>
      </c>
      <c r="F456" s="140" t="str">
        <f t="shared" ca="1" si="45"/>
        <v/>
      </c>
      <c r="G456" s="140" t="str">
        <f t="shared" ca="1" si="46"/>
        <v/>
      </c>
      <c r="H456" s="140" t="str">
        <f t="shared" ca="1" si="47"/>
        <v/>
      </c>
      <c r="J456" s="122"/>
    </row>
    <row r="457" spans="1:10" x14ac:dyDescent="0.3">
      <c r="A457" s="138" t="str">
        <f t="shared" ca="1" si="48"/>
        <v/>
      </c>
      <c r="B457" s="139" t="str">
        <f t="shared" ca="1" si="42"/>
        <v/>
      </c>
      <c r="C457" s="140" t="str">
        <f t="shared" ca="1" si="43"/>
        <v/>
      </c>
      <c r="D457" s="140" t="str">
        <f t="shared" ca="1" si="44"/>
        <v/>
      </c>
      <c r="F457" s="140" t="str">
        <f t="shared" ca="1" si="45"/>
        <v/>
      </c>
      <c r="G457" s="140" t="str">
        <f t="shared" ca="1" si="46"/>
        <v/>
      </c>
      <c r="H457" s="140" t="str">
        <f t="shared" ca="1" si="47"/>
        <v/>
      </c>
      <c r="J457" s="122"/>
    </row>
    <row r="458" spans="1:10" x14ac:dyDescent="0.3">
      <c r="A458" s="138" t="str">
        <f t="shared" ca="1" si="48"/>
        <v/>
      </c>
      <c r="B458" s="139" t="str">
        <f t="shared" ca="1" si="42"/>
        <v/>
      </c>
      <c r="C458" s="140" t="str">
        <f t="shared" ca="1" si="43"/>
        <v/>
      </c>
      <c r="D458" s="140" t="str">
        <f t="shared" ca="1" si="44"/>
        <v/>
      </c>
      <c r="F458" s="140" t="str">
        <f t="shared" ca="1" si="45"/>
        <v/>
      </c>
      <c r="G458" s="140" t="str">
        <f t="shared" ca="1" si="46"/>
        <v/>
      </c>
      <c r="H458" s="140" t="str">
        <f t="shared" ca="1" si="47"/>
        <v/>
      </c>
      <c r="J458" s="122"/>
    </row>
    <row r="459" spans="1:10" x14ac:dyDescent="0.3">
      <c r="A459" s="138" t="str">
        <f t="shared" ca="1" si="48"/>
        <v/>
      </c>
      <c r="B459" s="139" t="str">
        <f t="shared" ca="1" si="42"/>
        <v/>
      </c>
      <c r="C459" s="140" t="str">
        <f t="shared" ca="1" si="43"/>
        <v/>
      </c>
      <c r="D459" s="140" t="str">
        <f t="shared" ca="1" si="44"/>
        <v/>
      </c>
      <c r="F459" s="140" t="str">
        <f t="shared" ca="1" si="45"/>
        <v/>
      </c>
      <c r="G459" s="140" t="str">
        <f t="shared" ca="1" si="46"/>
        <v/>
      </c>
      <c r="H459" s="140" t="str">
        <f t="shared" ca="1" si="47"/>
        <v/>
      </c>
      <c r="J459" s="122"/>
    </row>
    <row r="460" spans="1:10" x14ac:dyDescent="0.3">
      <c r="A460" s="138" t="str">
        <f t="shared" ca="1" si="48"/>
        <v/>
      </c>
      <c r="B460" s="139" t="str">
        <f t="shared" ca="1" si="42"/>
        <v/>
      </c>
      <c r="C460" s="140" t="str">
        <f t="shared" ca="1" si="43"/>
        <v/>
      </c>
      <c r="D460" s="140" t="str">
        <f t="shared" ca="1" si="44"/>
        <v/>
      </c>
      <c r="F460" s="140" t="str">
        <f t="shared" ca="1" si="45"/>
        <v/>
      </c>
      <c r="G460" s="140" t="str">
        <f t="shared" ca="1" si="46"/>
        <v/>
      </c>
      <c r="H460" s="140" t="str">
        <f t="shared" ca="1" si="47"/>
        <v/>
      </c>
      <c r="J460" s="122"/>
    </row>
    <row r="461" spans="1:10" x14ac:dyDescent="0.3">
      <c r="A461" s="138" t="str">
        <f t="shared" ca="1" si="48"/>
        <v/>
      </c>
      <c r="B461" s="139" t="str">
        <f t="shared" ca="1" si="42"/>
        <v/>
      </c>
      <c r="C461" s="140" t="str">
        <f t="shared" ca="1" si="43"/>
        <v/>
      </c>
      <c r="D461" s="140" t="str">
        <f t="shared" ca="1" si="44"/>
        <v/>
      </c>
      <c r="F461" s="140" t="str">
        <f t="shared" ca="1" si="45"/>
        <v/>
      </c>
      <c r="G461" s="140" t="str">
        <f t="shared" ca="1" si="46"/>
        <v/>
      </c>
      <c r="H461" s="140" t="str">
        <f t="shared" ca="1" si="47"/>
        <v/>
      </c>
      <c r="J461" s="122"/>
    </row>
    <row r="462" spans="1:10" x14ac:dyDescent="0.3">
      <c r="A462" s="138" t="str">
        <f t="shared" ca="1" si="48"/>
        <v/>
      </c>
      <c r="B462" s="139" t="str">
        <f t="shared" ca="1" si="42"/>
        <v/>
      </c>
      <c r="C462" s="140" t="str">
        <f t="shared" ca="1" si="43"/>
        <v/>
      </c>
      <c r="D462" s="140" t="str">
        <f t="shared" ca="1" si="44"/>
        <v/>
      </c>
      <c r="F462" s="140" t="str">
        <f t="shared" ca="1" si="45"/>
        <v/>
      </c>
      <c r="G462" s="140" t="str">
        <f t="shared" ca="1" si="46"/>
        <v/>
      </c>
      <c r="H462" s="140" t="str">
        <f t="shared" ca="1" si="47"/>
        <v/>
      </c>
      <c r="J462" s="122"/>
    </row>
    <row r="463" spans="1:10" x14ac:dyDescent="0.3">
      <c r="A463" s="138" t="str">
        <f t="shared" ca="1" si="48"/>
        <v/>
      </c>
      <c r="B463" s="139" t="str">
        <f t="shared" ca="1" si="42"/>
        <v/>
      </c>
      <c r="C463" s="140" t="str">
        <f t="shared" ca="1" si="43"/>
        <v/>
      </c>
      <c r="D463" s="140" t="str">
        <f t="shared" ca="1" si="44"/>
        <v/>
      </c>
      <c r="F463" s="140" t="str">
        <f t="shared" ca="1" si="45"/>
        <v/>
      </c>
      <c r="G463" s="140" t="str">
        <f t="shared" ca="1" si="46"/>
        <v/>
      </c>
      <c r="H463" s="140" t="str">
        <f t="shared" ca="1" si="47"/>
        <v/>
      </c>
      <c r="J463" s="122"/>
    </row>
    <row r="464" spans="1:10" x14ac:dyDescent="0.3">
      <c r="A464" s="138" t="str">
        <f t="shared" ca="1" si="48"/>
        <v/>
      </c>
      <c r="B464" s="139" t="str">
        <f t="shared" ca="1" si="42"/>
        <v/>
      </c>
      <c r="C464" s="140" t="str">
        <f t="shared" ca="1" si="43"/>
        <v/>
      </c>
      <c r="D464" s="140" t="str">
        <f t="shared" ca="1" si="44"/>
        <v/>
      </c>
      <c r="F464" s="140" t="str">
        <f t="shared" ca="1" si="45"/>
        <v/>
      </c>
      <c r="G464" s="140" t="str">
        <f t="shared" ca="1" si="46"/>
        <v/>
      </c>
      <c r="H464" s="140" t="str">
        <f t="shared" ca="1" si="47"/>
        <v/>
      </c>
      <c r="J464" s="122"/>
    </row>
    <row r="465" spans="1:10" x14ac:dyDescent="0.3">
      <c r="A465" s="138" t="str">
        <f t="shared" ca="1" si="48"/>
        <v/>
      </c>
      <c r="B465" s="139" t="str">
        <f t="shared" ca="1" si="42"/>
        <v/>
      </c>
      <c r="C465" s="140" t="str">
        <f t="shared" ca="1" si="43"/>
        <v/>
      </c>
      <c r="D465" s="140" t="str">
        <f t="shared" ca="1" si="44"/>
        <v/>
      </c>
      <c r="F465" s="140" t="str">
        <f t="shared" ca="1" si="45"/>
        <v/>
      </c>
      <c r="G465" s="140" t="str">
        <f t="shared" ca="1" si="46"/>
        <v/>
      </c>
      <c r="H465" s="140" t="str">
        <f t="shared" ca="1" si="47"/>
        <v/>
      </c>
      <c r="J465" s="122"/>
    </row>
    <row r="466" spans="1:10" x14ac:dyDescent="0.3">
      <c r="A466" s="138" t="str">
        <f t="shared" ca="1" si="48"/>
        <v/>
      </c>
      <c r="B466" s="139" t="str">
        <f t="shared" ca="1" si="42"/>
        <v/>
      </c>
      <c r="C466" s="140" t="str">
        <f t="shared" ca="1" si="43"/>
        <v/>
      </c>
      <c r="D466" s="140" t="str">
        <f t="shared" ca="1" si="44"/>
        <v/>
      </c>
      <c r="F466" s="140" t="str">
        <f t="shared" ca="1" si="45"/>
        <v/>
      </c>
      <c r="G466" s="140" t="str">
        <f t="shared" ca="1" si="46"/>
        <v/>
      </c>
      <c r="H466" s="140" t="str">
        <f t="shared" ca="1" si="47"/>
        <v/>
      </c>
      <c r="J466" s="122"/>
    </row>
    <row r="467" spans="1:10" x14ac:dyDescent="0.3">
      <c r="A467" s="138" t="str">
        <f t="shared" ca="1" si="48"/>
        <v/>
      </c>
      <c r="B467" s="139" t="str">
        <f t="shared" ca="1" si="42"/>
        <v/>
      </c>
      <c r="C467" s="140" t="str">
        <f t="shared" ca="1" si="43"/>
        <v/>
      </c>
      <c r="D467" s="140" t="str">
        <f t="shared" ca="1" si="44"/>
        <v/>
      </c>
      <c r="F467" s="140" t="str">
        <f t="shared" ca="1" si="45"/>
        <v/>
      </c>
      <c r="G467" s="140" t="str">
        <f t="shared" ca="1" si="46"/>
        <v/>
      </c>
      <c r="H467" s="140" t="str">
        <f t="shared" ca="1" si="47"/>
        <v/>
      </c>
      <c r="J467" s="122"/>
    </row>
    <row r="468" spans="1:10" x14ac:dyDescent="0.3">
      <c r="A468" s="138" t="str">
        <f t="shared" ca="1" si="48"/>
        <v/>
      </c>
      <c r="B468" s="139" t="str">
        <f t="shared" ref="B468:B531" ca="1" si="49">IF(A468="","",IF($K$13=26,(A468-1)*14+$D$9,IF($K$13=52,(A468-1)*7+$D$9,DATE(YEAR($D$9),MONTH($D$9)+(A468-1)*$L$13,IF($K$13=24,IF((MOD(A468-1,2))=1,DAY($D$9)+14,DAY($D$9)),DAY($D$9))))))</f>
        <v/>
      </c>
      <c r="C468" s="140" t="str">
        <f t="shared" ref="C468:C531" ca="1" si="50">IF(A468="","",IF(A468=$D$12,H467+D468,IF(IF($E$15,$D$15,$D$14)&gt;H467+D468,H467+D468,IF($E$15,$D$15,$D$14))))</f>
        <v/>
      </c>
      <c r="D468" s="140" t="str">
        <f t="shared" ref="D468:D531" ca="1" si="51">IF(B468="","",IF(roundOpt,ROUND((B468-B467)*$H$5*G467,2),(B468-B467)*$H$5*G467))</f>
        <v/>
      </c>
      <c r="F468" s="140" t="str">
        <f t="shared" ref="F468:F531" ca="1" si="52">IF(B468="","",IF(C468&gt;F467+D468,0,F467+D468-C468))</f>
        <v/>
      </c>
      <c r="G468" s="140" t="str">
        <f t="shared" ref="G468:G531" ca="1" si="53">IF(B468="","",IF(C468&gt;D468+F467,G467+F467+D468-C468,G467))</f>
        <v/>
      </c>
      <c r="H468" s="140" t="str">
        <f t="shared" ref="H468:H531" ca="1" si="54">IF(B468="","",G468+F468)</f>
        <v/>
      </c>
      <c r="J468" s="122"/>
    </row>
    <row r="469" spans="1:10" x14ac:dyDescent="0.3">
      <c r="A469" s="138" t="str">
        <f t="shared" ca="1" si="48"/>
        <v/>
      </c>
      <c r="B469" s="139" t="str">
        <f t="shared" ca="1" si="49"/>
        <v/>
      </c>
      <c r="C469" s="140" t="str">
        <f t="shared" ca="1" si="50"/>
        <v/>
      </c>
      <c r="D469" s="140" t="str">
        <f t="shared" ca="1" si="51"/>
        <v/>
      </c>
      <c r="F469" s="140" t="str">
        <f t="shared" ca="1" si="52"/>
        <v/>
      </c>
      <c r="G469" s="140" t="str">
        <f t="shared" ca="1" si="53"/>
        <v/>
      </c>
      <c r="H469" s="140" t="str">
        <f t="shared" ca="1" si="54"/>
        <v/>
      </c>
      <c r="J469" s="122"/>
    </row>
    <row r="470" spans="1:10" x14ac:dyDescent="0.3">
      <c r="A470" s="138" t="str">
        <f t="shared" ref="A470:A533" ca="1" si="55">IF(OR(H469&lt;=0,H469=""),"",OFFSET(A470,-1,0,1,1)+1)</f>
        <v/>
      </c>
      <c r="B470" s="139" t="str">
        <f t="shared" ca="1" si="49"/>
        <v/>
      </c>
      <c r="C470" s="140" t="str">
        <f t="shared" ca="1" si="50"/>
        <v/>
      </c>
      <c r="D470" s="140" t="str">
        <f t="shared" ca="1" si="51"/>
        <v/>
      </c>
      <c r="F470" s="140" t="str">
        <f t="shared" ca="1" si="52"/>
        <v/>
      </c>
      <c r="G470" s="140" t="str">
        <f t="shared" ca="1" si="53"/>
        <v/>
      </c>
      <c r="H470" s="140" t="str">
        <f t="shared" ca="1" si="54"/>
        <v/>
      </c>
      <c r="J470" s="122"/>
    </row>
    <row r="471" spans="1:10" x14ac:dyDescent="0.3">
      <c r="A471" s="138" t="str">
        <f t="shared" ca="1" si="55"/>
        <v/>
      </c>
      <c r="B471" s="139" t="str">
        <f t="shared" ca="1" si="49"/>
        <v/>
      </c>
      <c r="C471" s="140" t="str">
        <f t="shared" ca="1" si="50"/>
        <v/>
      </c>
      <c r="D471" s="140" t="str">
        <f t="shared" ca="1" si="51"/>
        <v/>
      </c>
      <c r="F471" s="140" t="str">
        <f t="shared" ca="1" si="52"/>
        <v/>
      </c>
      <c r="G471" s="140" t="str">
        <f t="shared" ca="1" si="53"/>
        <v/>
      </c>
      <c r="H471" s="140" t="str">
        <f t="shared" ca="1" si="54"/>
        <v/>
      </c>
      <c r="J471" s="122"/>
    </row>
    <row r="472" spans="1:10" x14ac:dyDescent="0.3">
      <c r="A472" s="138" t="str">
        <f t="shared" ca="1" si="55"/>
        <v/>
      </c>
      <c r="B472" s="139" t="str">
        <f t="shared" ca="1" si="49"/>
        <v/>
      </c>
      <c r="C472" s="140" t="str">
        <f t="shared" ca="1" si="50"/>
        <v/>
      </c>
      <c r="D472" s="140" t="str">
        <f t="shared" ca="1" si="51"/>
        <v/>
      </c>
      <c r="F472" s="140" t="str">
        <f t="shared" ca="1" si="52"/>
        <v/>
      </c>
      <c r="G472" s="140" t="str">
        <f t="shared" ca="1" si="53"/>
        <v/>
      </c>
      <c r="H472" s="140" t="str">
        <f t="shared" ca="1" si="54"/>
        <v/>
      </c>
      <c r="J472" s="122"/>
    </row>
    <row r="473" spans="1:10" x14ac:dyDescent="0.3">
      <c r="A473" s="138" t="str">
        <f t="shared" ca="1" si="55"/>
        <v/>
      </c>
      <c r="B473" s="139" t="str">
        <f t="shared" ca="1" si="49"/>
        <v/>
      </c>
      <c r="C473" s="140" t="str">
        <f t="shared" ca="1" si="50"/>
        <v/>
      </c>
      <c r="D473" s="140" t="str">
        <f t="shared" ca="1" si="51"/>
        <v/>
      </c>
      <c r="F473" s="140" t="str">
        <f t="shared" ca="1" si="52"/>
        <v/>
      </c>
      <c r="G473" s="140" t="str">
        <f t="shared" ca="1" si="53"/>
        <v/>
      </c>
      <c r="H473" s="140" t="str">
        <f t="shared" ca="1" si="54"/>
        <v/>
      </c>
      <c r="J473" s="122"/>
    </row>
    <row r="474" spans="1:10" x14ac:dyDescent="0.3">
      <c r="A474" s="138" t="str">
        <f t="shared" ca="1" si="55"/>
        <v/>
      </c>
      <c r="B474" s="139" t="str">
        <f t="shared" ca="1" si="49"/>
        <v/>
      </c>
      <c r="C474" s="140" t="str">
        <f t="shared" ca="1" si="50"/>
        <v/>
      </c>
      <c r="D474" s="140" t="str">
        <f t="shared" ca="1" si="51"/>
        <v/>
      </c>
      <c r="F474" s="140" t="str">
        <f t="shared" ca="1" si="52"/>
        <v/>
      </c>
      <c r="G474" s="140" t="str">
        <f t="shared" ca="1" si="53"/>
        <v/>
      </c>
      <c r="H474" s="140" t="str">
        <f t="shared" ca="1" si="54"/>
        <v/>
      </c>
      <c r="J474" s="122"/>
    </row>
    <row r="475" spans="1:10" x14ac:dyDescent="0.3">
      <c r="A475" s="138" t="str">
        <f t="shared" ca="1" si="55"/>
        <v/>
      </c>
      <c r="B475" s="139" t="str">
        <f t="shared" ca="1" si="49"/>
        <v/>
      </c>
      <c r="C475" s="140" t="str">
        <f t="shared" ca="1" si="50"/>
        <v/>
      </c>
      <c r="D475" s="140" t="str">
        <f t="shared" ca="1" si="51"/>
        <v/>
      </c>
      <c r="F475" s="140" t="str">
        <f t="shared" ca="1" si="52"/>
        <v/>
      </c>
      <c r="G475" s="140" t="str">
        <f t="shared" ca="1" si="53"/>
        <v/>
      </c>
      <c r="H475" s="140" t="str">
        <f t="shared" ca="1" si="54"/>
        <v/>
      </c>
      <c r="J475" s="122"/>
    </row>
    <row r="476" spans="1:10" x14ac:dyDescent="0.3">
      <c r="A476" s="138" t="str">
        <f t="shared" ca="1" si="55"/>
        <v/>
      </c>
      <c r="B476" s="139" t="str">
        <f t="shared" ca="1" si="49"/>
        <v/>
      </c>
      <c r="C476" s="140" t="str">
        <f t="shared" ca="1" si="50"/>
        <v/>
      </c>
      <c r="D476" s="140" t="str">
        <f t="shared" ca="1" si="51"/>
        <v/>
      </c>
      <c r="F476" s="140" t="str">
        <f t="shared" ca="1" si="52"/>
        <v/>
      </c>
      <c r="G476" s="140" t="str">
        <f t="shared" ca="1" si="53"/>
        <v/>
      </c>
      <c r="H476" s="140" t="str">
        <f t="shared" ca="1" si="54"/>
        <v/>
      </c>
      <c r="J476" s="122"/>
    </row>
    <row r="477" spans="1:10" x14ac:dyDescent="0.3">
      <c r="A477" s="138" t="str">
        <f t="shared" ca="1" si="55"/>
        <v/>
      </c>
      <c r="B477" s="139" t="str">
        <f t="shared" ca="1" si="49"/>
        <v/>
      </c>
      <c r="C477" s="140" t="str">
        <f t="shared" ca="1" si="50"/>
        <v/>
      </c>
      <c r="D477" s="140" t="str">
        <f t="shared" ca="1" si="51"/>
        <v/>
      </c>
      <c r="F477" s="140" t="str">
        <f t="shared" ca="1" si="52"/>
        <v/>
      </c>
      <c r="G477" s="140" t="str">
        <f t="shared" ca="1" si="53"/>
        <v/>
      </c>
      <c r="H477" s="140" t="str">
        <f t="shared" ca="1" si="54"/>
        <v/>
      </c>
      <c r="J477" s="122"/>
    </row>
    <row r="478" spans="1:10" x14ac:dyDescent="0.3">
      <c r="A478" s="138" t="str">
        <f t="shared" ca="1" si="55"/>
        <v/>
      </c>
      <c r="B478" s="139" t="str">
        <f t="shared" ca="1" si="49"/>
        <v/>
      </c>
      <c r="C478" s="140" t="str">
        <f t="shared" ca="1" si="50"/>
        <v/>
      </c>
      <c r="D478" s="140" t="str">
        <f t="shared" ca="1" si="51"/>
        <v/>
      </c>
      <c r="F478" s="140" t="str">
        <f t="shared" ca="1" si="52"/>
        <v/>
      </c>
      <c r="G478" s="140" t="str">
        <f t="shared" ca="1" si="53"/>
        <v/>
      </c>
      <c r="H478" s="140" t="str">
        <f t="shared" ca="1" si="54"/>
        <v/>
      </c>
      <c r="J478" s="122"/>
    </row>
    <row r="479" spans="1:10" x14ac:dyDescent="0.3">
      <c r="A479" s="138" t="str">
        <f t="shared" ca="1" si="55"/>
        <v/>
      </c>
      <c r="B479" s="139" t="str">
        <f t="shared" ca="1" si="49"/>
        <v/>
      </c>
      <c r="C479" s="140" t="str">
        <f t="shared" ca="1" si="50"/>
        <v/>
      </c>
      <c r="D479" s="140" t="str">
        <f t="shared" ca="1" si="51"/>
        <v/>
      </c>
      <c r="F479" s="140" t="str">
        <f t="shared" ca="1" si="52"/>
        <v/>
      </c>
      <c r="G479" s="140" t="str">
        <f t="shared" ca="1" si="53"/>
        <v/>
      </c>
      <c r="H479" s="140" t="str">
        <f t="shared" ca="1" si="54"/>
        <v/>
      </c>
      <c r="J479" s="122"/>
    </row>
    <row r="480" spans="1:10" x14ac:dyDescent="0.3">
      <c r="A480" s="138" t="str">
        <f t="shared" ca="1" si="55"/>
        <v/>
      </c>
      <c r="B480" s="139" t="str">
        <f t="shared" ca="1" si="49"/>
        <v/>
      </c>
      <c r="C480" s="140" t="str">
        <f t="shared" ca="1" si="50"/>
        <v/>
      </c>
      <c r="D480" s="140" t="str">
        <f t="shared" ca="1" si="51"/>
        <v/>
      </c>
      <c r="F480" s="140" t="str">
        <f t="shared" ca="1" si="52"/>
        <v/>
      </c>
      <c r="G480" s="140" t="str">
        <f t="shared" ca="1" si="53"/>
        <v/>
      </c>
      <c r="H480" s="140" t="str">
        <f t="shared" ca="1" si="54"/>
        <v/>
      </c>
      <c r="J480" s="122"/>
    </row>
    <row r="481" spans="1:10" x14ac:dyDescent="0.3">
      <c r="A481" s="138" t="str">
        <f t="shared" ca="1" si="55"/>
        <v/>
      </c>
      <c r="B481" s="139" t="str">
        <f t="shared" ca="1" si="49"/>
        <v/>
      </c>
      <c r="C481" s="140" t="str">
        <f t="shared" ca="1" si="50"/>
        <v/>
      </c>
      <c r="D481" s="140" t="str">
        <f t="shared" ca="1" si="51"/>
        <v/>
      </c>
      <c r="F481" s="140" t="str">
        <f t="shared" ca="1" si="52"/>
        <v/>
      </c>
      <c r="G481" s="140" t="str">
        <f t="shared" ca="1" si="53"/>
        <v/>
      </c>
      <c r="H481" s="140" t="str">
        <f t="shared" ca="1" si="54"/>
        <v/>
      </c>
      <c r="J481" s="122"/>
    </row>
    <row r="482" spans="1:10" x14ac:dyDescent="0.3">
      <c r="A482" s="138" t="str">
        <f t="shared" ca="1" si="55"/>
        <v/>
      </c>
      <c r="B482" s="139" t="str">
        <f t="shared" ca="1" si="49"/>
        <v/>
      </c>
      <c r="C482" s="140" t="str">
        <f t="shared" ca="1" si="50"/>
        <v/>
      </c>
      <c r="D482" s="140" t="str">
        <f t="shared" ca="1" si="51"/>
        <v/>
      </c>
      <c r="F482" s="140" t="str">
        <f t="shared" ca="1" si="52"/>
        <v/>
      </c>
      <c r="G482" s="140" t="str">
        <f t="shared" ca="1" si="53"/>
        <v/>
      </c>
      <c r="H482" s="140" t="str">
        <f t="shared" ca="1" si="54"/>
        <v/>
      </c>
      <c r="J482" s="122"/>
    </row>
    <row r="483" spans="1:10" x14ac:dyDescent="0.3">
      <c r="A483" s="138" t="str">
        <f t="shared" ca="1" si="55"/>
        <v/>
      </c>
      <c r="B483" s="139" t="str">
        <f t="shared" ca="1" si="49"/>
        <v/>
      </c>
      <c r="C483" s="140" t="str">
        <f t="shared" ca="1" si="50"/>
        <v/>
      </c>
      <c r="D483" s="140" t="str">
        <f t="shared" ca="1" si="51"/>
        <v/>
      </c>
      <c r="F483" s="140" t="str">
        <f t="shared" ca="1" si="52"/>
        <v/>
      </c>
      <c r="G483" s="140" t="str">
        <f t="shared" ca="1" si="53"/>
        <v/>
      </c>
      <c r="H483" s="140" t="str">
        <f t="shared" ca="1" si="54"/>
        <v/>
      </c>
      <c r="J483" s="122"/>
    </row>
    <row r="484" spans="1:10" x14ac:dyDescent="0.3">
      <c r="A484" s="138" t="str">
        <f t="shared" ca="1" si="55"/>
        <v/>
      </c>
      <c r="B484" s="139" t="str">
        <f t="shared" ca="1" si="49"/>
        <v/>
      </c>
      <c r="C484" s="140" t="str">
        <f t="shared" ca="1" si="50"/>
        <v/>
      </c>
      <c r="D484" s="140" t="str">
        <f t="shared" ca="1" si="51"/>
        <v/>
      </c>
      <c r="F484" s="140" t="str">
        <f t="shared" ca="1" si="52"/>
        <v/>
      </c>
      <c r="G484" s="140" t="str">
        <f t="shared" ca="1" si="53"/>
        <v/>
      </c>
      <c r="H484" s="140" t="str">
        <f t="shared" ca="1" si="54"/>
        <v/>
      </c>
      <c r="J484" s="122"/>
    </row>
    <row r="485" spans="1:10" x14ac:dyDescent="0.3">
      <c r="A485" s="138" t="str">
        <f t="shared" ca="1" si="55"/>
        <v/>
      </c>
      <c r="B485" s="139" t="str">
        <f t="shared" ca="1" si="49"/>
        <v/>
      </c>
      <c r="C485" s="140" t="str">
        <f t="shared" ca="1" si="50"/>
        <v/>
      </c>
      <c r="D485" s="140" t="str">
        <f t="shared" ca="1" si="51"/>
        <v/>
      </c>
      <c r="F485" s="140" t="str">
        <f t="shared" ca="1" si="52"/>
        <v/>
      </c>
      <c r="G485" s="140" t="str">
        <f t="shared" ca="1" si="53"/>
        <v/>
      </c>
      <c r="H485" s="140" t="str">
        <f t="shared" ca="1" si="54"/>
        <v/>
      </c>
      <c r="J485" s="122"/>
    </row>
    <row r="486" spans="1:10" x14ac:dyDescent="0.3">
      <c r="A486" s="138" t="str">
        <f t="shared" ca="1" si="55"/>
        <v/>
      </c>
      <c r="B486" s="139" t="str">
        <f t="shared" ca="1" si="49"/>
        <v/>
      </c>
      <c r="C486" s="140" t="str">
        <f t="shared" ca="1" si="50"/>
        <v/>
      </c>
      <c r="D486" s="140" t="str">
        <f t="shared" ca="1" si="51"/>
        <v/>
      </c>
      <c r="F486" s="140" t="str">
        <f t="shared" ca="1" si="52"/>
        <v/>
      </c>
      <c r="G486" s="140" t="str">
        <f t="shared" ca="1" si="53"/>
        <v/>
      </c>
      <c r="H486" s="140" t="str">
        <f t="shared" ca="1" si="54"/>
        <v/>
      </c>
      <c r="J486" s="122"/>
    </row>
    <row r="487" spans="1:10" x14ac:dyDescent="0.3">
      <c r="A487" s="138" t="str">
        <f t="shared" ca="1" si="55"/>
        <v/>
      </c>
      <c r="B487" s="139" t="str">
        <f t="shared" ca="1" si="49"/>
        <v/>
      </c>
      <c r="C487" s="140" t="str">
        <f t="shared" ca="1" si="50"/>
        <v/>
      </c>
      <c r="D487" s="140" t="str">
        <f t="shared" ca="1" si="51"/>
        <v/>
      </c>
      <c r="F487" s="140" t="str">
        <f t="shared" ca="1" si="52"/>
        <v/>
      </c>
      <c r="G487" s="140" t="str">
        <f t="shared" ca="1" si="53"/>
        <v/>
      </c>
      <c r="H487" s="140" t="str">
        <f t="shared" ca="1" si="54"/>
        <v/>
      </c>
      <c r="J487" s="122"/>
    </row>
    <row r="488" spans="1:10" x14ac:dyDescent="0.3">
      <c r="A488" s="138" t="str">
        <f t="shared" ca="1" si="55"/>
        <v/>
      </c>
      <c r="B488" s="139" t="str">
        <f t="shared" ca="1" si="49"/>
        <v/>
      </c>
      <c r="C488" s="140" t="str">
        <f t="shared" ca="1" si="50"/>
        <v/>
      </c>
      <c r="D488" s="140" t="str">
        <f t="shared" ca="1" si="51"/>
        <v/>
      </c>
      <c r="F488" s="140" t="str">
        <f t="shared" ca="1" si="52"/>
        <v/>
      </c>
      <c r="G488" s="140" t="str">
        <f t="shared" ca="1" si="53"/>
        <v/>
      </c>
      <c r="H488" s="140" t="str">
        <f t="shared" ca="1" si="54"/>
        <v/>
      </c>
      <c r="J488" s="122"/>
    </row>
    <row r="489" spans="1:10" x14ac:dyDescent="0.3">
      <c r="A489" s="138" t="str">
        <f t="shared" ca="1" si="55"/>
        <v/>
      </c>
      <c r="B489" s="139" t="str">
        <f t="shared" ca="1" si="49"/>
        <v/>
      </c>
      <c r="C489" s="140" t="str">
        <f t="shared" ca="1" si="50"/>
        <v/>
      </c>
      <c r="D489" s="140" t="str">
        <f t="shared" ca="1" si="51"/>
        <v/>
      </c>
      <c r="F489" s="140" t="str">
        <f t="shared" ca="1" si="52"/>
        <v/>
      </c>
      <c r="G489" s="140" t="str">
        <f t="shared" ca="1" si="53"/>
        <v/>
      </c>
      <c r="H489" s="140" t="str">
        <f t="shared" ca="1" si="54"/>
        <v/>
      </c>
      <c r="J489" s="122"/>
    </row>
    <row r="490" spans="1:10" x14ac:dyDescent="0.3">
      <c r="A490" s="138" t="str">
        <f t="shared" ca="1" si="55"/>
        <v/>
      </c>
      <c r="B490" s="139" t="str">
        <f t="shared" ca="1" si="49"/>
        <v/>
      </c>
      <c r="C490" s="140" t="str">
        <f t="shared" ca="1" si="50"/>
        <v/>
      </c>
      <c r="D490" s="140" t="str">
        <f t="shared" ca="1" si="51"/>
        <v/>
      </c>
      <c r="F490" s="140" t="str">
        <f t="shared" ca="1" si="52"/>
        <v/>
      </c>
      <c r="G490" s="140" t="str">
        <f t="shared" ca="1" si="53"/>
        <v/>
      </c>
      <c r="H490" s="140" t="str">
        <f t="shared" ca="1" si="54"/>
        <v/>
      </c>
      <c r="J490" s="122"/>
    </row>
    <row r="491" spans="1:10" x14ac:dyDescent="0.3">
      <c r="A491" s="138" t="str">
        <f t="shared" ca="1" si="55"/>
        <v/>
      </c>
      <c r="B491" s="139" t="str">
        <f t="shared" ca="1" si="49"/>
        <v/>
      </c>
      <c r="C491" s="140" t="str">
        <f t="shared" ca="1" si="50"/>
        <v/>
      </c>
      <c r="D491" s="140" t="str">
        <f t="shared" ca="1" si="51"/>
        <v/>
      </c>
      <c r="F491" s="140" t="str">
        <f t="shared" ca="1" si="52"/>
        <v/>
      </c>
      <c r="G491" s="140" t="str">
        <f t="shared" ca="1" si="53"/>
        <v/>
      </c>
      <c r="H491" s="140" t="str">
        <f t="shared" ca="1" si="54"/>
        <v/>
      </c>
      <c r="J491" s="122"/>
    </row>
    <row r="492" spans="1:10" x14ac:dyDescent="0.3">
      <c r="A492" s="138" t="str">
        <f t="shared" ca="1" si="55"/>
        <v/>
      </c>
      <c r="B492" s="139" t="str">
        <f t="shared" ca="1" si="49"/>
        <v/>
      </c>
      <c r="C492" s="140" t="str">
        <f t="shared" ca="1" si="50"/>
        <v/>
      </c>
      <c r="D492" s="140" t="str">
        <f t="shared" ca="1" si="51"/>
        <v/>
      </c>
      <c r="F492" s="140" t="str">
        <f t="shared" ca="1" si="52"/>
        <v/>
      </c>
      <c r="G492" s="140" t="str">
        <f t="shared" ca="1" si="53"/>
        <v/>
      </c>
      <c r="H492" s="140" t="str">
        <f t="shared" ca="1" si="54"/>
        <v/>
      </c>
      <c r="J492" s="122"/>
    </row>
    <row r="493" spans="1:10" x14ac:dyDescent="0.3">
      <c r="A493" s="138" t="str">
        <f t="shared" ca="1" si="55"/>
        <v/>
      </c>
      <c r="B493" s="139" t="str">
        <f t="shared" ca="1" si="49"/>
        <v/>
      </c>
      <c r="C493" s="140" t="str">
        <f t="shared" ca="1" si="50"/>
        <v/>
      </c>
      <c r="D493" s="140" t="str">
        <f t="shared" ca="1" si="51"/>
        <v/>
      </c>
      <c r="F493" s="140" t="str">
        <f t="shared" ca="1" si="52"/>
        <v/>
      </c>
      <c r="G493" s="140" t="str">
        <f t="shared" ca="1" si="53"/>
        <v/>
      </c>
      <c r="H493" s="140" t="str">
        <f t="shared" ca="1" si="54"/>
        <v/>
      </c>
      <c r="J493" s="122"/>
    </row>
    <row r="494" spans="1:10" x14ac:dyDescent="0.3">
      <c r="A494" s="138" t="str">
        <f t="shared" ca="1" si="55"/>
        <v/>
      </c>
      <c r="B494" s="139" t="str">
        <f t="shared" ca="1" si="49"/>
        <v/>
      </c>
      <c r="C494" s="140" t="str">
        <f t="shared" ca="1" si="50"/>
        <v/>
      </c>
      <c r="D494" s="140" t="str">
        <f t="shared" ca="1" si="51"/>
        <v/>
      </c>
      <c r="F494" s="140" t="str">
        <f t="shared" ca="1" si="52"/>
        <v/>
      </c>
      <c r="G494" s="140" t="str">
        <f t="shared" ca="1" si="53"/>
        <v/>
      </c>
      <c r="H494" s="140" t="str">
        <f t="shared" ca="1" si="54"/>
        <v/>
      </c>
      <c r="J494" s="122"/>
    </row>
    <row r="495" spans="1:10" x14ac:dyDescent="0.3">
      <c r="A495" s="138" t="str">
        <f t="shared" ca="1" si="55"/>
        <v/>
      </c>
      <c r="B495" s="139" t="str">
        <f t="shared" ca="1" si="49"/>
        <v/>
      </c>
      <c r="C495" s="140" t="str">
        <f t="shared" ca="1" si="50"/>
        <v/>
      </c>
      <c r="D495" s="140" t="str">
        <f t="shared" ca="1" si="51"/>
        <v/>
      </c>
      <c r="F495" s="140" t="str">
        <f t="shared" ca="1" si="52"/>
        <v/>
      </c>
      <c r="G495" s="140" t="str">
        <f t="shared" ca="1" si="53"/>
        <v/>
      </c>
      <c r="H495" s="140" t="str">
        <f t="shared" ca="1" si="54"/>
        <v/>
      </c>
      <c r="J495" s="122"/>
    </row>
    <row r="496" spans="1:10" x14ac:dyDescent="0.3">
      <c r="A496" s="138" t="str">
        <f t="shared" ca="1" si="55"/>
        <v/>
      </c>
      <c r="B496" s="139" t="str">
        <f t="shared" ca="1" si="49"/>
        <v/>
      </c>
      <c r="C496" s="140" t="str">
        <f t="shared" ca="1" si="50"/>
        <v/>
      </c>
      <c r="D496" s="140" t="str">
        <f t="shared" ca="1" si="51"/>
        <v/>
      </c>
      <c r="F496" s="140" t="str">
        <f t="shared" ca="1" si="52"/>
        <v/>
      </c>
      <c r="G496" s="140" t="str">
        <f t="shared" ca="1" si="53"/>
        <v/>
      </c>
      <c r="H496" s="140" t="str">
        <f t="shared" ca="1" si="54"/>
        <v/>
      </c>
      <c r="J496" s="122"/>
    </row>
    <row r="497" spans="1:10" x14ac:dyDescent="0.3">
      <c r="A497" s="138" t="str">
        <f t="shared" ca="1" si="55"/>
        <v/>
      </c>
      <c r="B497" s="139" t="str">
        <f t="shared" ca="1" si="49"/>
        <v/>
      </c>
      <c r="C497" s="140" t="str">
        <f t="shared" ca="1" si="50"/>
        <v/>
      </c>
      <c r="D497" s="140" t="str">
        <f t="shared" ca="1" si="51"/>
        <v/>
      </c>
      <c r="F497" s="140" t="str">
        <f t="shared" ca="1" si="52"/>
        <v/>
      </c>
      <c r="G497" s="140" t="str">
        <f t="shared" ca="1" si="53"/>
        <v/>
      </c>
      <c r="H497" s="140" t="str">
        <f t="shared" ca="1" si="54"/>
        <v/>
      </c>
      <c r="J497" s="122"/>
    </row>
    <row r="498" spans="1:10" x14ac:dyDescent="0.3">
      <c r="A498" s="138" t="str">
        <f t="shared" ca="1" si="55"/>
        <v/>
      </c>
      <c r="B498" s="139" t="str">
        <f t="shared" ca="1" si="49"/>
        <v/>
      </c>
      <c r="C498" s="140" t="str">
        <f t="shared" ca="1" si="50"/>
        <v/>
      </c>
      <c r="D498" s="140" t="str">
        <f t="shared" ca="1" si="51"/>
        <v/>
      </c>
      <c r="F498" s="140" t="str">
        <f t="shared" ca="1" si="52"/>
        <v/>
      </c>
      <c r="G498" s="140" t="str">
        <f t="shared" ca="1" si="53"/>
        <v/>
      </c>
      <c r="H498" s="140" t="str">
        <f t="shared" ca="1" si="54"/>
        <v/>
      </c>
      <c r="J498" s="122"/>
    </row>
    <row r="499" spans="1:10" x14ac:dyDescent="0.3">
      <c r="A499" s="138" t="str">
        <f t="shared" ca="1" si="55"/>
        <v/>
      </c>
      <c r="B499" s="139" t="str">
        <f t="shared" ca="1" si="49"/>
        <v/>
      </c>
      <c r="C499" s="140" t="str">
        <f t="shared" ca="1" si="50"/>
        <v/>
      </c>
      <c r="D499" s="140" t="str">
        <f t="shared" ca="1" si="51"/>
        <v/>
      </c>
      <c r="F499" s="140" t="str">
        <f t="shared" ca="1" si="52"/>
        <v/>
      </c>
      <c r="G499" s="140" t="str">
        <f t="shared" ca="1" si="53"/>
        <v/>
      </c>
      <c r="H499" s="140" t="str">
        <f t="shared" ca="1" si="54"/>
        <v/>
      </c>
      <c r="J499" s="122"/>
    </row>
    <row r="500" spans="1:10" x14ac:dyDescent="0.3">
      <c r="A500" s="138" t="str">
        <f t="shared" ca="1" si="55"/>
        <v/>
      </c>
      <c r="B500" s="139" t="str">
        <f t="shared" ca="1" si="49"/>
        <v/>
      </c>
      <c r="C500" s="140" t="str">
        <f t="shared" ca="1" si="50"/>
        <v/>
      </c>
      <c r="D500" s="140" t="str">
        <f t="shared" ca="1" si="51"/>
        <v/>
      </c>
      <c r="F500" s="140" t="str">
        <f t="shared" ca="1" si="52"/>
        <v/>
      </c>
      <c r="G500" s="140" t="str">
        <f t="shared" ca="1" si="53"/>
        <v/>
      </c>
      <c r="H500" s="140" t="str">
        <f t="shared" ca="1" si="54"/>
        <v/>
      </c>
      <c r="J500" s="122"/>
    </row>
    <row r="501" spans="1:10" x14ac:dyDescent="0.3">
      <c r="A501" s="138" t="str">
        <f t="shared" ca="1" si="55"/>
        <v/>
      </c>
      <c r="B501" s="139" t="str">
        <f t="shared" ca="1" si="49"/>
        <v/>
      </c>
      <c r="C501" s="140" t="str">
        <f t="shared" ca="1" si="50"/>
        <v/>
      </c>
      <c r="D501" s="140" t="str">
        <f t="shared" ca="1" si="51"/>
        <v/>
      </c>
      <c r="F501" s="140" t="str">
        <f t="shared" ca="1" si="52"/>
        <v/>
      </c>
      <c r="G501" s="140" t="str">
        <f t="shared" ca="1" si="53"/>
        <v/>
      </c>
      <c r="H501" s="140" t="str">
        <f t="shared" ca="1" si="54"/>
        <v/>
      </c>
      <c r="J501" s="122"/>
    </row>
    <row r="502" spans="1:10" x14ac:dyDescent="0.3">
      <c r="A502" s="138" t="str">
        <f t="shared" ca="1" si="55"/>
        <v/>
      </c>
      <c r="B502" s="139" t="str">
        <f t="shared" ca="1" si="49"/>
        <v/>
      </c>
      <c r="C502" s="140" t="str">
        <f t="shared" ca="1" si="50"/>
        <v/>
      </c>
      <c r="D502" s="140" t="str">
        <f t="shared" ca="1" si="51"/>
        <v/>
      </c>
      <c r="F502" s="140" t="str">
        <f t="shared" ca="1" si="52"/>
        <v/>
      </c>
      <c r="G502" s="140" t="str">
        <f t="shared" ca="1" si="53"/>
        <v/>
      </c>
      <c r="H502" s="140" t="str">
        <f t="shared" ca="1" si="54"/>
        <v/>
      </c>
      <c r="J502" s="122"/>
    </row>
    <row r="503" spans="1:10" x14ac:dyDescent="0.3">
      <c r="A503" s="138" t="str">
        <f t="shared" ca="1" si="55"/>
        <v/>
      </c>
      <c r="B503" s="139" t="str">
        <f t="shared" ca="1" si="49"/>
        <v/>
      </c>
      <c r="C503" s="140" t="str">
        <f t="shared" ca="1" si="50"/>
        <v/>
      </c>
      <c r="D503" s="140" t="str">
        <f t="shared" ca="1" si="51"/>
        <v/>
      </c>
      <c r="F503" s="140" t="str">
        <f t="shared" ca="1" si="52"/>
        <v/>
      </c>
      <c r="G503" s="140" t="str">
        <f t="shared" ca="1" si="53"/>
        <v/>
      </c>
      <c r="H503" s="140" t="str">
        <f t="shared" ca="1" si="54"/>
        <v/>
      </c>
      <c r="J503" s="122"/>
    </row>
    <row r="504" spans="1:10" x14ac:dyDescent="0.3">
      <c r="A504" s="138" t="str">
        <f t="shared" ca="1" si="55"/>
        <v/>
      </c>
      <c r="B504" s="139" t="str">
        <f t="shared" ca="1" si="49"/>
        <v/>
      </c>
      <c r="C504" s="140" t="str">
        <f t="shared" ca="1" si="50"/>
        <v/>
      </c>
      <c r="D504" s="140" t="str">
        <f t="shared" ca="1" si="51"/>
        <v/>
      </c>
      <c r="F504" s="140" t="str">
        <f t="shared" ca="1" si="52"/>
        <v/>
      </c>
      <c r="G504" s="140" t="str">
        <f t="shared" ca="1" si="53"/>
        <v/>
      </c>
      <c r="H504" s="140" t="str">
        <f t="shared" ca="1" si="54"/>
        <v/>
      </c>
      <c r="J504" s="122"/>
    </row>
    <row r="505" spans="1:10" x14ac:dyDescent="0.3">
      <c r="A505" s="138" t="str">
        <f t="shared" ca="1" si="55"/>
        <v/>
      </c>
      <c r="B505" s="139" t="str">
        <f t="shared" ca="1" si="49"/>
        <v/>
      </c>
      <c r="C505" s="140" t="str">
        <f t="shared" ca="1" si="50"/>
        <v/>
      </c>
      <c r="D505" s="140" t="str">
        <f t="shared" ca="1" si="51"/>
        <v/>
      </c>
      <c r="F505" s="140" t="str">
        <f t="shared" ca="1" si="52"/>
        <v/>
      </c>
      <c r="G505" s="140" t="str">
        <f t="shared" ca="1" si="53"/>
        <v/>
      </c>
      <c r="H505" s="140" t="str">
        <f t="shared" ca="1" si="54"/>
        <v/>
      </c>
      <c r="J505" s="122"/>
    </row>
    <row r="506" spans="1:10" x14ac:dyDescent="0.3">
      <c r="A506" s="138" t="str">
        <f t="shared" ca="1" si="55"/>
        <v/>
      </c>
      <c r="B506" s="139" t="str">
        <f t="shared" ca="1" si="49"/>
        <v/>
      </c>
      <c r="C506" s="140" t="str">
        <f t="shared" ca="1" si="50"/>
        <v/>
      </c>
      <c r="D506" s="140" t="str">
        <f t="shared" ca="1" si="51"/>
        <v/>
      </c>
      <c r="F506" s="140" t="str">
        <f t="shared" ca="1" si="52"/>
        <v/>
      </c>
      <c r="G506" s="140" t="str">
        <f t="shared" ca="1" si="53"/>
        <v/>
      </c>
      <c r="H506" s="140" t="str">
        <f t="shared" ca="1" si="54"/>
        <v/>
      </c>
      <c r="J506" s="122"/>
    </row>
    <row r="507" spans="1:10" x14ac:dyDescent="0.3">
      <c r="A507" s="138" t="str">
        <f t="shared" ca="1" si="55"/>
        <v/>
      </c>
      <c r="B507" s="139" t="str">
        <f t="shared" ca="1" si="49"/>
        <v/>
      </c>
      <c r="C507" s="140" t="str">
        <f t="shared" ca="1" si="50"/>
        <v/>
      </c>
      <c r="D507" s="140" t="str">
        <f t="shared" ca="1" si="51"/>
        <v/>
      </c>
      <c r="F507" s="140" t="str">
        <f t="shared" ca="1" si="52"/>
        <v/>
      </c>
      <c r="G507" s="140" t="str">
        <f t="shared" ca="1" si="53"/>
        <v/>
      </c>
      <c r="H507" s="140" t="str">
        <f t="shared" ca="1" si="54"/>
        <v/>
      </c>
      <c r="J507" s="122"/>
    </row>
    <row r="508" spans="1:10" x14ac:dyDescent="0.3">
      <c r="A508" s="138" t="str">
        <f t="shared" ca="1" si="55"/>
        <v/>
      </c>
      <c r="B508" s="139" t="str">
        <f t="shared" ca="1" si="49"/>
        <v/>
      </c>
      <c r="C508" s="140" t="str">
        <f t="shared" ca="1" si="50"/>
        <v/>
      </c>
      <c r="D508" s="140" t="str">
        <f t="shared" ca="1" si="51"/>
        <v/>
      </c>
      <c r="F508" s="140" t="str">
        <f t="shared" ca="1" si="52"/>
        <v/>
      </c>
      <c r="G508" s="140" t="str">
        <f t="shared" ca="1" si="53"/>
        <v/>
      </c>
      <c r="H508" s="140" t="str">
        <f t="shared" ca="1" si="54"/>
        <v/>
      </c>
      <c r="J508" s="122"/>
    </row>
    <row r="509" spans="1:10" x14ac:dyDescent="0.3">
      <c r="A509" s="138" t="str">
        <f t="shared" ca="1" si="55"/>
        <v/>
      </c>
      <c r="B509" s="139" t="str">
        <f t="shared" ca="1" si="49"/>
        <v/>
      </c>
      <c r="C509" s="140" t="str">
        <f t="shared" ca="1" si="50"/>
        <v/>
      </c>
      <c r="D509" s="140" t="str">
        <f t="shared" ca="1" si="51"/>
        <v/>
      </c>
      <c r="F509" s="140" t="str">
        <f t="shared" ca="1" si="52"/>
        <v/>
      </c>
      <c r="G509" s="140" t="str">
        <f t="shared" ca="1" si="53"/>
        <v/>
      </c>
      <c r="H509" s="140" t="str">
        <f t="shared" ca="1" si="54"/>
        <v/>
      </c>
      <c r="J509" s="122"/>
    </row>
    <row r="510" spans="1:10" x14ac:dyDescent="0.3">
      <c r="A510" s="138" t="str">
        <f t="shared" ca="1" si="55"/>
        <v/>
      </c>
      <c r="B510" s="139" t="str">
        <f t="shared" ca="1" si="49"/>
        <v/>
      </c>
      <c r="C510" s="140" t="str">
        <f t="shared" ca="1" si="50"/>
        <v/>
      </c>
      <c r="D510" s="140" t="str">
        <f t="shared" ca="1" si="51"/>
        <v/>
      </c>
      <c r="F510" s="140" t="str">
        <f t="shared" ca="1" si="52"/>
        <v/>
      </c>
      <c r="G510" s="140" t="str">
        <f t="shared" ca="1" si="53"/>
        <v/>
      </c>
      <c r="H510" s="140" t="str">
        <f t="shared" ca="1" si="54"/>
        <v/>
      </c>
      <c r="J510" s="122"/>
    </row>
    <row r="511" spans="1:10" x14ac:dyDescent="0.3">
      <c r="A511" s="138" t="str">
        <f t="shared" ca="1" si="55"/>
        <v/>
      </c>
      <c r="B511" s="139" t="str">
        <f t="shared" ca="1" si="49"/>
        <v/>
      </c>
      <c r="C511" s="140" t="str">
        <f t="shared" ca="1" si="50"/>
        <v/>
      </c>
      <c r="D511" s="140" t="str">
        <f t="shared" ca="1" si="51"/>
        <v/>
      </c>
      <c r="F511" s="140" t="str">
        <f t="shared" ca="1" si="52"/>
        <v/>
      </c>
      <c r="G511" s="140" t="str">
        <f t="shared" ca="1" si="53"/>
        <v/>
      </c>
      <c r="H511" s="140" t="str">
        <f t="shared" ca="1" si="54"/>
        <v/>
      </c>
      <c r="J511" s="122"/>
    </row>
    <row r="512" spans="1:10" x14ac:dyDescent="0.3">
      <c r="A512" s="138" t="str">
        <f t="shared" ca="1" si="55"/>
        <v/>
      </c>
      <c r="B512" s="139" t="str">
        <f t="shared" ca="1" si="49"/>
        <v/>
      </c>
      <c r="C512" s="140" t="str">
        <f t="shared" ca="1" si="50"/>
        <v/>
      </c>
      <c r="D512" s="140" t="str">
        <f t="shared" ca="1" si="51"/>
        <v/>
      </c>
      <c r="F512" s="140" t="str">
        <f t="shared" ca="1" si="52"/>
        <v/>
      </c>
      <c r="G512" s="140" t="str">
        <f t="shared" ca="1" si="53"/>
        <v/>
      </c>
      <c r="H512" s="140" t="str">
        <f t="shared" ca="1" si="54"/>
        <v/>
      </c>
      <c r="J512" s="122"/>
    </row>
    <row r="513" spans="1:10" x14ac:dyDescent="0.3">
      <c r="A513" s="138" t="str">
        <f t="shared" ca="1" si="55"/>
        <v/>
      </c>
      <c r="B513" s="139" t="str">
        <f t="shared" ca="1" si="49"/>
        <v/>
      </c>
      <c r="C513" s="140" t="str">
        <f t="shared" ca="1" si="50"/>
        <v/>
      </c>
      <c r="D513" s="140" t="str">
        <f t="shared" ca="1" si="51"/>
        <v/>
      </c>
      <c r="F513" s="140" t="str">
        <f t="shared" ca="1" si="52"/>
        <v/>
      </c>
      <c r="G513" s="140" t="str">
        <f t="shared" ca="1" si="53"/>
        <v/>
      </c>
      <c r="H513" s="140" t="str">
        <f t="shared" ca="1" si="54"/>
        <v/>
      </c>
      <c r="J513" s="122"/>
    </row>
    <row r="514" spans="1:10" x14ac:dyDescent="0.3">
      <c r="A514" s="138" t="str">
        <f t="shared" ca="1" si="55"/>
        <v/>
      </c>
      <c r="B514" s="139" t="str">
        <f t="shared" ca="1" si="49"/>
        <v/>
      </c>
      <c r="C514" s="140" t="str">
        <f t="shared" ca="1" si="50"/>
        <v/>
      </c>
      <c r="D514" s="140" t="str">
        <f t="shared" ca="1" si="51"/>
        <v/>
      </c>
      <c r="F514" s="140" t="str">
        <f t="shared" ca="1" si="52"/>
        <v/>
      </c>
      <c r="G514" s="140" t="str">
        <f t="shared" ca="1" si="53"/>
        <v/>
      </c>
      <c r="H514" s="140" t="str">
        <f t="shared" ca="1" si="54"/>
        <v/>
      </c>
      <c r="J514" s="122"/>
    </row>
    <row r="515" spans="1:10" x14ac:dyDescent="0.3">
      <c r="A515" s="138" t="str">
        <f t="shared" ca="1" si="55"/>
        <v/>
      </c>
      <c r="B515" s="139" t="str">
        <f t="shared" ca="1" si="49"/>
        <v/>
      </c>
      <c r="C515" s="140" t="str">
        <f t="shared" ca="1" si="50"/>
        <v/>
      </c>
      <c r="D515" s="140" t="str">
        <f t="shared" ca="1" si="51"/>
        <v/>
      </c>
      <c r="F515" s="140" t="str">
        <f t="shared" ca="1" si="52"/>
        <v/>
      </c>
      <c r="G515" s="140" t="str">
        <f t="shared" ca="1" si="53"/>
        <v/>
      </c>
      <c r="H515" s="140" t="str">
        <f t="shared" ca="1" si="54"/>
        <v/>
      </c>
      <c r="J515" s="122"/>
    </row>
    <row r="516" spans="1:10" x14ac:dyDescent="0.3">
      <c r="A516" s="138" t="str">
        <f t="shared" ca="1" si="55"/>
        <v/>
      </c>
      <c r="B516" s="139" t="str">
        <f t="shared" ca="1" si="49"/>
        <v/>
      </c>
      <c r="C516" s="140" t="str">
        <f t="shared" ca="1" si="50"/>
        <v/>
      </c>
      <c r="D516" s="140" t="str">
        <f t="shared" ca="1" si="51"/>
        <v/>
      </c>
      <c r="F516" s="140" t="str">
        <f t="shared" ca="1" si="52"/>
        <v/>
      </c>
      <c r="G516" s="140" t="str">
        <f t="shared" ca="1" si="53"/>
        <v/>
      </c>
      <c r="H516" s="140" t="str">
        <f t="shared" ca="1" si="54"/>
        <v/>
      </c>
      <c r="J516" s="122"/>
    </row>
    <row r="517" spans="1:10" x14ac:dyDescent="0.3">
      <c r="A517" s="138" t="str">
        <f t="shared" ca="1" si="55"/>
        <v/>
      </c>
      <c r="B517" s="139" t="str">
        <f t="shared" ca="1" si="49"/>
        <v/>
      </c>
      <c r="C517" s="140" t="str">
        <f t="shared" ca="1" si="50"/>
        <v/>
      </c>
      <c r="D517" s="140" t="str">
        <f t="shared" ca="1" si="51"/>
        <v/>
      </c>
      <c r="F517" s="140" t="str">
        <f t="shared" ca="1" si="52"/>
        <v/>
      </c>
      <c r="G517" s="140" t="str">
        <f t="shared" ca="1" si="53"/>
        <v/>
      </c>
      <c r="H517" s="140" t="str">
        <f t="shared" ca="1" si="54"/>
        <v/>
      </c>
      <c r="J517" s="122"/>
    </row>
    <row r="518" spans="1:10" x14ac:dyDescent="0.3">
      <c r="A518" s="138" t="str">
        <f t="shared" ca="1" si="55"/>
        <v/>
      </c>
      <c r="B518" s="139" t="str">
        <f t="shared" ca="1" si="49"/>
        <v/>
      </c>
      <c r="C518" s="140" t="str">
        <f t="shared" ca="1" si="50"/>
        <v/>
      </c>
      <c r="D518" s="140" t="str">
        <f t="shared" ca="1" si="51"/>
        <v/>
      </c>
      <c r="F518" s="140" t="str">
        <f t="shared" ca="1" si="52"/>
        <v/>
      </c>
      <c r="G518" s="140" t="str">
        <f t="shared" ca="1" si="53"/>
        <v/>
      </c>
      <c r="H518" s="140" t="str">
        <f t="shared" ca="1" si="54"/>
        <v/>
      </c>
      <c r="J518" s="122"/>
    </row>
    <row r="519" spans="1:10" x14ac:dyDescent="0.3">
      <c r="A519" s="138" t="str">
        <f t="shared" ca="1" si="55"/>
        <v/>
      </c>
      <c r="B519" s="139" t="str">
        <f t="shared" ca="1" si="49"/>
        <v/>
      </c>
      <c r="C519" s="140" t="str">
        <f t="shared" ca="1" si="50"/>
        <v/>
      </c>
      <c r="D519" s="140" t="str">
        <f t="shared" ca="1" si="51"/>
        <v/>
      </c>
      <c r="F519" s="140" t="str">
        <f t="shared" ca="1" si="52"/>
        <v/>
      </c>
      <c r="G519" s="140" t="str">
        <f t="shared" ca="1" si="53"/>
        <v/>
      </c>
      <c r="H519" s="140" t="str">
        <f t="shared" ca="1" si="54"/>
        <v/>
      </c>
      <c r="J519" s="122"/>
    </row>
    <row r="520" spans="1:10" x14ac:dyDescent="0.3">
      <c r="A520" s="138" t="str">
        <f t="shared" ca="1" si="55"/>
        <v/>
      </c>
      <c r="B520" s="139" t="str">
        <f t="shared" ca="1" si="49"/>
        <v/>
      </c>
      <c r="C520" s="140" t="str">
        <f t="shared" ca="1" si="50"/>
        <v/>
      </c>
      <c r="D520" s="140" t="str">
        <f t="shared" ca="1" si="51"/>
        <v/>
      </c>
      <c r="F520" s="140" t="str">
        <f t="shared" ca="1" si="52"/>
        <v/>
      </c>
      <c r="G520" s="140" t="str">
        <f t="shared" ca="1" si="53"/>
        <v/>
      </c>
      <c r="H520" s="140" t="str">
        <f t="shared" ca="1" si="54"/>
        <v/>
      </c>
      <c r="J520" s="122"/>
    </row>
    <row r="521" spans="1:10" x14ac:dyDescent="0.3">
      <c r="A521" s="138" t="str">
        <f t="shared" ca="1" si="55"/>
        <v/>
      </c>
      <c r="B521" s="139" t="str">
        <f t="shared" ca="1" si="49"/>
        <v/>
      </c>
      <c r="C521" s="140" t="str">
        <f t="shared" ca="1" si="50"/>
        <v/>
      </c>
      <c r="D521" s="140" t="str">
        <f t="shared" ca="1" si="51"/>
        <v/>
      </c>
      <c r="F521" s="140" t="str">
        <f t="shared" ca="1" si="52"/>
        <v/>
      </c>
      <c r="G521" s="140" t="str">
        <f t="shared" ca="1" si="53"/>
        <v/>
      </c>
      <c r="H521" s="140" t="str">
        <f t="shared" ca="1" si="54"/>
        <v/>
      </c>
      <c r="J521" s="122"/>
    </row>
    <row r="522" spans="1:10" x14ac:dyDescent="0.3">
      <c r="A522" s="138" t="str">
        <f t="shared" ca="1" si="55"/>
        <v/>
      </c>
      <c r="B522" s="139" t="str">
        <f t="shared" ca="1" si="49"/>
        <v/>
      </c>
      <c r="C522" s="140" t="str">
        <f t="shared" ca="1" si="50"/>
        <v/>
      </c>
      <c r="D522" s="140" t="str">
        <f t="shared" ca="1" si="51"/>
        <v/>
      </c>
      <c r="F522" s="140" t="str">
        <f t="shared" ca="1" si="52"/>
        <v/>
      </c>
      <c r="G522" s="140" t="str">
        <f t="shared" ca="1" si="53"/>
        <v/>
      </c>
      <c r="H522" s="140" t="str">
        <f t="shared" ca="1" si="54"/>
        <v/>
      </c>
      <c r="J522" s="122"/>
    </row>
    <row r="523" spans="1:10" x14ac:dyDescent="0.3">
      <c r="A523" s="138" t="str">
        <f t="shared" ca="1" si="55"/>
        <v/>
      </c>
      <c r="B523" s="139" t="str">
        <f t="shared" ca="1" si="49"/>
        <v/>
      </c>
      <c r="C523" s="140" t="str">
        <f t="shared" ca="1" si="50"/>
        <v/>
      </c>
      <c r="D523" s="140" t="str">
        <f t="shared" ca="1" si="51"/>
        <v/>
      </c>
      <c r="F523" s="140" t="str">
        <f t="shared" ca="1" si="52"/>
        <v/>
      </c>
      <c r="G523" s="140" t="str">
        <f t="shared" ca="1" si="53"/>
        <v/>
      </c>
      <c r="H523" s="140" t="str">
        <f t="shared" ca="1" si="54"/>
        <v/>
      </c>
      <c r="J523" s="122"/>
    </row>
    <row r="524" spans="1:10" x14ac:dyDescent="0.3">
      <c r="A524" s="138" t="str">
        <f t="shared" ca="1" si="55"/>
        <v/>
      </c>
      <c r="B524" s="139" t="str">
        <f t="shared" ca="1" si="49"/>
        <v/>
      </c>
      <c r="C524" s="140" t="str">
        <f t="shared" ca="1" si="50"/>
        <v/>
      </c>
      <c r="D524" s="140" t="str">
        <f t="shared" ca="1" si="51"/>
        <v/>
      </c>
      <c r="F524" s="140" t="str">
        <f t="shared" ca="1" si="52"/>
        <v/>
      </c>
      <c r="G524" s="140" t="str">
        <f t="shared" ca="1" si="53"/>
        <v/>
      </c>
      <c r="H524" s="140" t="str">
        <f t="shared" ca="1" si="54"/>
        <v/>
      </c>
      <c r="J524" s="122"/>
    </row>
    <row r="525" spans="1:10" x14ac:dyDescent="0.3">
      <c r="A525" s="138" t="str">
        <f t="shared" ca="1" si="55"/>
        <v/>
      </c>
      <c r="B525" s="139" t="str">
        <f t="shared" ca="1" si="49"/>
        <v/>
      </c>
      <c r="C525" s="140" t="str">
        <f t="shared" ca="1" si="50"/>
        <v/>
      </c>
      <c r="D525" s="140" t="str">
        <f t="shared" ca="1" si="51"/>
        <v/>
      </c>
      <c r="F525" s="140" t="str">
        <f t="shared" ca="1" si="52"/>
        <v/>
      </c>
      <c r="G525" s="140" t="str">
        <f t="shared" ca="1" si="53"/>
        <v/>
      </c>
      <c r="H525" s="140" t="str">
        <f t="shared" ca="1" si="54"/>
        <v/>
      </c>
      <c r="J525" s="122"/>
    </row>
    <row r="526" spans="1:10" x14ac:dyDescent="0.3">
      <c r="A526" s="138" t="str">
        <f t="shared" ca="1" si="55"/>
        <v/>
      </c>
      <c r="B526" s="139" t="str">
        <f t="shared" ca="1" si="49"/>
        <v/>
      </c>
      <c r="C526" s="140" t="str">
        <f t="shared" ca="1" si="50"/>
        <v/>
      </c>
      <c r="D526" s="140" t="str">
        <f t="shared" ca="1" si="51"/>
        <v/>
      </c>
      <c r="F526" s="140" t="str">
        <f t="shared" ca="1" si="52"/>
        <v/>
      </c>
      <c r="G526" s="140" t="str">
        <f t="shared" ca="1" si="53"/>
        <v/>
      </c>
      <c r="H526" s="140" t="str">
        <f t="shared" ca="1" si="54"/>
        <v/>
      </c>
      <c r="J526" s="122"/>
    </row>
    <row r="527" spans="1:10" x14ac:dyDescent="0.3">
      <c r="A527" s="138" t="str">
        <f t="shared" ca="1" si="55"/>
        <v/>
      </c>
      <c r="B527" s="139" t="str">
        <f t="shared" ca="1" si="49"/>
        <v/>
      </c>
      <c r="C527" s="140" t="str">
        <f t="shared" ca="1" si="50"/>
        <v/>
      </c>
      <c r="D527" s="140" t="str">
        <f t="shared" ca="1" si="51"/>
        <v/>
      </c>
      <c r="F527" s="140" t="str">
        <f t="shared" ca="1" si="52"/>
        <v/>
      </c>
      <c r="G527" s="140" t="str">
        <f t="shared" ca="1" si="53"/>
        <v/>
      </c>
      <c r="H527" s="140" t="str">
        <f t="shared" ca="1" si="54"/>
        <v/>
      </c>
      <c r="J527" s="122"/>
    </row>
    <row r="528" spans="1:10" x14ac:dyDescent="0.3">
      <c r="A528" s="138" t="str">
        <f t="shared" ca="1" si="55"/>
        <v/>
      </c>
      <c r="B528" s="139" t="str">
        <f t="shared" ca="1" si="49"/>
        <v/>
      </c>
      <c r="C528" s="140" t="str">
        <f t="shared" ca="1" si="50"/>
        <v/>
      </c>
      <c r="D528" s="140" t="str">
        <f t="shared" ca="1" si="51"/>
        <v/>
      </c>
      <c r="F528" s="140" t="str">
        <f t="shared" ca="1" si="52"/>
        <v/>
      </c>
      <c r="G528" s="140" t="str">
        <f t="shared" ca="1" si="53"/>
        <v/>
      </c>
      <c r="H528" s="140" t="str">
        <f t="shared" ca="1" si="54"/>
        <v/>
      </c>
      <c r="J528" s="122"/>
    </row>
    <row r="529" spans="1:10" x14ac:dyDescent="0.3">
      <c r="A529" s="138" t="str">
        <f t="shared" ca="1" si="55"/>
        <v/>
      </c>
      <c r="B529" s="139" t="str">
        <f t="shared" ca="1" si="49"/>
        <v/>
      </c>
      <c r="C529" s="140" t="str">
        <f t="shared" ca="1" si="50"/>
        <v/>
      </c>
      <c r="D529" s="140" t="str">
        <f t="shared" ca="1" si="51"/>
        <v/>
      </c>
      <c r="F529" s="140" t="str">
        <f t="shared" ca="1" si="52"/>
        <v/>
      </c>
      <c r="G529" s="140" t="str">
        <f t="shared" ca="1" si="53"/>
        <v/>
      </c>
      <c r="H529" s="140" t="str">
        <f t="shared" ca="1" si="54"/>
        <v/>
      </c>
      <c r="J529" s="122"/>
    </row>
    <row r="530" spans="1:10" x14ac:dyDescent="0.3">
      <c r="A530" s="138" t="str">
        <f t="shared" ca="1" si="55"/>
        <v/>
      </c>
      <c r="B530" s="139" t="str">
        <f t="shared" ca="1" si="49"/>
        <v/>
      </c>
      <c r="C530" s="140" t="str">
        <f t="shared" ca="1" si="50"/>
        <v/>
      </c>
      <c r="D530" s="140" t="str">
        <f t="shared" ca="1" si="51"/>
        <v/>
      </c>
      <c r="F530" s="140" t="str">
        <f t="shared" ca="1" si="52"/>
        <v/>
      </c>
      <c r="G530" s="140" t="str">
        <f t="shared" ca="1" si="53"/>
        <v/>
      </c>
      <c r="H530" s="140" t="str">
        <f t="shared" ca="1" si="54"/>
        <v/>
      </c>
      <c r="J530" s="122"/>
    </row>
    <row r="531" spans="1:10" x14ac:dyDescent="0.3">
      <c r="A531" s="138" t="str">
        <f t="shared" ca="1" si="55"/>
        <v/>
      </c>
      <c r="B531" s="139" t="str">
        <f t="shared" ca="1" si="49"/>
        <v/>
      </c>
      <c r="C531" s="140" t="str">
        <f t="shared" ca="1" si="50"/>
        <v/>
      </c>
      <c r="D531" s="140" t="str">
        <f t="shared" ca="1" si="51"/>
        <v/>
      </c>
      <c r="F531" s="140" t="str">
        <f t="shared" ca="1" si="52"/>
        <v/>
      </c>
      <c r="G531" s="140" t="str">
        <f t="shared" ca="1" si="53"/>
        <v/>
      </c>
      <c r="H531" s="140" t="str">
        <f t="shared" ca="1" si="54"/>
        <v/>
      </c>
      <c r="J531" s="122"/>
    </row>
    <row r="532" spans="1:10" x14ac:dyDescent="0.3">
      <c r="A532" s="138" t="str">
        <f t="shared" ca="1" si="55"/>
        <v/>
      </c>
      <c r="B532" s="139" t="str">
        <f t="shared" ref="B532:B595" ca="1" si="56">IF(A532="","",IF($K$13=26,(A532-1)*14+$D$9,IF($K$13=52,(A532-1)*7+$D$9,DATE(YEAR($D$9),MONTH($D$9)+(A532-1)*$L$13,IF($K$13=24,IF((MOD(A532-1,2))=1,DAY($D$9)+14,DAY($D$9)),DAY($D$9))))))</f>
        <v/>
      </c>
      <c r="C532" s="140" t="str">
        <f t="shared" ref="C532:C595" ca="1" si="57">IF(A532="","",IF(A532=$D$12,H531+D532,IF(IF($E$15,$D$15,$D$14)&gt;H531+D532,H531+D532,IF($E$15,$D$15,$D$14))))</f>
        <v/>
      </c>
      <c r="D532" s="140" t="str">
        <f t="shared" ref="D532:D595" ca="1" si="58">IF(B532="","",IF(roundOpt,ROUND((B532-B531)*$H$5*G531,2),(B532-B531)*$H$5*G531))</f>
        <v/>
      </c>
      <c r="F532" s="140" t="str">
        <f t="shared" ref="F532:F595" ca="1" si="59">IF(B532="","",IF(C532&gt;F531+D532,0,F531+D532-C532))</f>
        <v/>
      </c>
      <c r="G532" s="140" t="str">
        <f t="shared" ref="G532:G595" ca="1" si="60">IF(B532="","",IF(C532&gt;D532+F531,G531+F531+D532-C532,G531))</f>
        <v/>
      </c>
      <c r="H532" s="140" t="str">
        <f t="shared" ref="H532:H595" ca="1" si="61">IF(B532="","",G532+F532)</f>
        <v/>
      </c>
      <c r="J532" s="122"/>
    </row>
    <row r="533" spans="1:10" x14ac:dyDescent="0.3">
      <c r="A533" s="138" t="str">
        <f t="shared" ca="1" si="55"/>
        <v/>
      </c>
      <c r="B533" s="139" t="str">
        <f t="shared" ca="1" si="56"/>
        <v/>
      </c>
      <c r="C533" s="140" t="str">
        <f t="shared" ca="1" si="57"/>
        <v/>
      </c>
      <c r="D533" s="140" t="str">
        <f t="shared" ca="1" si="58"/>
        <v/>
      </c>
      <c r="F533" s="140" t="str">
        <f t="shared" ca="1" si="59"/>
        <v/>
      </c>
      <c r="G533" s="140" t="str">
        <f t="shared" ca="1" si="60"/>
        <v/>
      </c>
      <c r="H533" s="140" t="str">
        <f t="shared" ca="1" si="61"/>
        <v/>
      </c>
      <c r="J533" s="122"/>
    </row>
    <row r="534" spans="1:10" x14ac:dyDescent="0.3">
      <c r="A534" s="138" t="str">
        <f t="shared" ref="A534:A597" ca="1" si="62">IF(OR(H533&lt;=0,H533=""),"",OFFSET(A534,-1,0,1,1)+1)</f>
        <v/>
      </c>
      <c r="B534" s="139" t="str">
        <f t="shared" ca="1" si="56"/>
        <v/>
      </c>
      <c r="C534" s="140" t="str">
        <f t="shared" ca="1" si="57"/>
        <v/>
      </c>
      <c r="D534" s="140" t="str">
        <f t="shared" ca="1" si="58"/>
        <v/>
      </c>
      <c r="F534" s="140" t="str">
        <f t="shared" ca="1" si="59"/>
        <v/>
      </c>
      <c r="G534" s="140" t="str">
        <f t="shared" ca="1" si="60"/>
        <v/>
      </c>
      <c r="H534" s="140" t="str">
        <f t="shared" ca="1" si="61"/>
        <v/>
      </c>
      <c r="J534" s="122"/>
    </row>
    <row r="535" spans="1:10" x14ac:dyDescent="0.3">
      <c r="A535" s="138" t="str">
        <f t="shared" ca="1" si="62"/>
        <v/>
      </c>
      <c r="B535" s="139" t="str">
        <f t="shared" ca="1" si="56"/>
        <v/>
      </c>
      <c r="C535" s="140" t="str">
        <f t="shared" ca="1" si="57"/>
        <v/>
      </c>
      <c r="D535" s="140" t="str">
        <f t="shared" ca="1" si="58"/>
        <v/>
      </c>
      <c r="F535" s="140" t="str">
        <f t="shared" ca="1" si="59"/>
        <v/>
      </c>
      <c r="G535" s="140" t="str">
        <f t="shared" ca="1" si="60"/>
        <v/>
      </c>
      <c r="H535" s="140" t="str">
        <f t="shared" ca="1" si="61"/>
        <v/>
      </c>
      <c r="J535" s="122"/>
    </row>
    <row r="536" spans="1:10" x14ac:dyDescent="0.3">
      <c r="A536" s="138" t="str">
        <f t="shared" ca="1" si="62"/>
        <v/>
      </c>
      <c r="B536" s="139" t="str">
        <f t="shared" ca="1" si="56"/>
        <v/>
      </c>
      <c r="C536" s="140" t="str">
        <f t="shared" ca="1" si="57"/>
        <v/>
      </c>
      <c r="D536" s="140" t="str">
        <f t="shared" ca="1" si="58"/>
        <v/>
      </c>
      <c r="F536" s="140" t="str">
        <f t="shared" ca="1" si="59"/>
        <v/>
      </c>
      <c r="G536" s="140" t="str">
        <f t="shared" ca="1" si="60"/>
        <v/>
      </c>
      <c r="H536" s="140" t="str">
        <f t="shared" ca="1" si="61"/>
        <v/>
      </c>
      <c r="J536" s="122"/>
    </row>
    <row r="537" spans="1:10" x14ac:dyDescent="0.3">
      <c r="A537" s="138" t="str">
        <f t="shared" ca="1" si="62"/>
        <v/>
      </c>
      <c r="B537" s="139" t="str">
        <f t="shared" ca="1" si="56"/>
        <v/>
      </c>
      <c r="C537" s="140" t="str">
        <f t="shared" ca="1" si="57"/>
        <v/>
      </c>
      <c r="D537" s="140" t="str">
        <f t="shared" ca="1" si="58"/>
        <v/>
      </c>
      <c r="F537" s="140" t="str">
        <f t="shared" ca="1" si="59"/>
        <v/>
      </c>
      <c r="G537" s="140" t="str">
        <f t="shared" ca="1" si="60"/>
        <v/>
      </c>
      <c r="H537" s="140" t="str">
        <f t="shared" ca="1" si="61"/>
        <v/>
      </c>
      <c r="J537" s="122"/>
    </row>
    <row r="538" spans="1:10" x14ac:dyDescent="0.3">
      <c r="A538" s="138" t="str">
        <f t="shared" ca="1" si="62"/>
        <v/>
      </c>
      <c r="B538" s="139" t="str">
        <f t="shared" ca="1" si="56"/>
        <v/>
      </c>
      <c r="C538" s="140" t="str">
        <f t="shared" ca="1" si="57"/>
        <v/>
      </c>
      <c r="D538" s="140" t="str">
        <f t="shared" ca="1" si="58"/>
        <v/>
      </c>
      <c r="F538" s="140" t="str">
        <f t="shared" ca="1" si="59"/>
        <v/>
      </c>
      <c r="G538" s="140" t="str">
        <f t="shared" ca="1" si="60"/>
        <v/>
      </c>
      <c r="H538" s="140" t="str">
        <f t="shared" ca="1" si="61"/>
        <v/>
      </c>
      <c r="J538" s="122"/>
    </row>
    <row r="539" spans="1:10" x14ac:dyDescent="0.3">
      <c r="A539" s="138" t="str">
        <f t="shared" ca="1" si="62"/>
        <v/>
      </c>
      <c r="B539" s="139" t="str">
        <f t="shared" ca="1" si="56"/>
        <v/>
      </c>
      <c r="C539" s="140" t="str">
        <f t="shared" ca="1" si="57"/>
        <v/>
      </c>
      <c r="D539" s="140" t="str">
        <f t="shared" ca="1" si="58"/>
        <v/>
      </c>
      <c r="F539" s="140" t="str">
        <f t="shared" ca="1" si="59"/>
        <v/>
      </c>
      <c r="G539" s="140" t="str">
        <f t="shared" ca="1" si="60"/>
        <v/>
      </c>
      <c r="H539" s="140" t="str">
        <f t="shared" ca="1" si="61"/>
        <v/>
      </c>
      <c r="J539" s="122"/>
    </row>
    <row r="540" spans="1:10" x14ac:dyDescent="0.3">
      <c r="A540" s="138" t="str">
        <f t="shared" ca="1" si="62"/>
        <v/>
      </c>
      <c r="B540" s="139" t="str">
        <f t="shared" ca="1" si="56"/>
        <v/>
      </c>
      <c r="C540" s="140" t="str">
        <f t="shared" ca="1" si="57"/>
        <v/>
      </c>
      <c r="D540" s="140" t="str">
        <f t="shared" ca="1" si="58"/>
        <v/>
      </c>
      <c r="F540" s="140" t="str">
        <f t="shared" ca="1" si="59"/>
        <v/>
      </c>
      <c r="G540" s="140" t="str">
        <f t="shared" ca="1" si="60"/>
        <v/>
      </c>
      <c r="H540" s="140" t="str">
        <f t="shared" ca="1" si="61"/>
        <v/>
      </c>
      <c r="J540" s="122"/>
    </row>
    <row r="541" spans="1:10" x14ac:dyDescent="0.3">
      <c r="A541" s="138" t="str">
        <f t="shared" ca="1" si="62"/>
        <v/>
      </c>
      <c r="B541" s="139" t="str">
        <f t="shared" ca="1" si="56"/>
        <v/>
      </c>
      <c r="C541" s="140" t="str">
        <f t="shared" ca="1" si="57"/>
        <v/>
      </c>
      <c r="D541" s="140" t="str">
        <f t="shared" ca="1" si="58"/>
        <v/>
      </c>
      <c r="F541" s="140" t="str">
        <f t="shared" ca="1" si="59"/>
        <v/>
      </c>
      <c r="G541" s="140" t="str">
        <f t="shared" ca="1" si="60"/>
        <v/>
      </c>
      <c r="H541" s="140" t="str">
        <f t="shared" ca="1" si="61"/>
        <v/>
      </c>
      <c r="J541" s="122"/>
    </row>
    <row r="542" spans="1:10" x14ac:dyDescent="0.3">
      <c r="A542" s="138" t="str">
        <f t="shared" ca="1" si="62"/>
        <v/>
      </c>
      <c r="B542" s="139" t="str">
        <f t="shared" ca="1" si="56"/>
        <v/>
      </c>
      <c r="C542" s="140" t="str">
        <f t="shared" ca="1" si="57"/>
        <v/>
      </c>
      <c r="D542" s="140" t="str">
        <f t="shared" ca="1" si="58"/>
        <v/>
      </c>
      <c r="F542" s="140" t="str">
        <f t="shared" ca="1" si="59"/>
        <v/>
      </c>
      <c r="G542" s="140" t="str">
        <f t="shared" ca="1" si="60"/>
        <v/>
      </c>
      <c r="H542" s="140" t="str">
        <f t="shared" ca="1" si="61"/>
        <v/>
      </c>
      <c r="J542" s="122"/>
    </row>
    <row r="543" spans="1:10" x14ac:dyDescent="0.3">
      <c r="A543" s="138" t="str">
        <f t="shared" ca="1" si="62"/>
        <v/>
      </c>
      <c r="B543" s="139" t="str">
        <f t="shared" ca="1" si="56"/>
        <v/>
      </c>
      <c r="C543" s="140" t="str">
        <f t="shared" ca="1" si="57"/>
        <v/>
      </c>
      <c r="D543" s="140" t="str">
        <f t="shared" ca="1" si="58"/>
        <v/>
      </c>
      <c r="F543" s="140" t="str">
        <f t="shared" ca="1" si="59"/>
        <v/>
      </c>
      <c r="G543" s="140" t="str">
        <f t="shared" ca="1" si="60"/>
        <v/>
      </c>
      <c r="H543" s="140" t="str">
        <f t="shared" ca="1" si="61"/>
        <v/>
      </c>
      <c r="J543" s="122"/>
    </row>
    <row r="544" spans="1:10" x14ac:dyDescent="0.3">
      <c r="A544" s="138" t="str">
        <f t="shared" ca="1" si="62"/>
        <v/>
      </c>
      <c r="B544" s="139" t="str">
        <f t="shared" ca="1" si="56"/>
        <v/>
      </c>
      <c r="C544" s="140" t="str">
        <f t="shared" ca="1" si="57"/>
        <v/>
      </c>
      <c r="D544" s="140" t="str">
        <f t="shared" ca="1" si="58"/>
        <v/>
      </c>
      <c r="F544" s="140" t="str">
        <f t="shared" ca="1" si="59"/>
        <v/>
      </c>
      <c r="G544" s="140" t="str">
        <f t="shared" ca="1" si="60"/>
        <v/>
      </c>
      <c r="H544" s="140" t="str">
        <f t="shared" ca="1" si="61"/>
        <v/>
      </c>
      <c r="J544" s="122"/>
    </row>
    <row r="545" spans="1:10" x14ac:dyDescent="0.3">
      <c r="A545" s="138" t="str">
        <f t="shared" ca="1" si="62"/>
        <v/>
      </c>
      <c r="B545" s="139" t="str">
        <f t="shared" ca="1" si="56"/>
        <v/>
      </c>
      <c r="C545" s="140" t="str">
        <f t="shared" ca="1" si="57"/>
        <v/>
      </c>
      <c r="D545" s="140" t="str">
        <f t="shared" ca="1" si="58"/>
        <v/>
      </c>
      <c r="F545" s="140" t="str">
        <f t="shared" ca="1" si="59"/>
        <v/>
      </c>
      <c r="G545" s="140" t="str">
        <f t="shared" ca="1" si="60"/>
        <v/>
      </c>
      <c r="H545" s="140" t="str">
        <f t="shared" ca="1" si="61"/>
        <v/>
      </c>
      <c r="J545" s="122"/>
    </row>
    <row r="546" spans="1:10" x14ac:dyDescent="0.3">
      <c r="A546" s="138" t="str">
        <f t="shared" ca="1" si="62"/>
        <v/>
      </c>
      <c r="B546" s="139" t="str">
        <f t="shared" ca="1" si="56"/>
        <v/>
      </c>
      <c r="C546" s="140" t="str">
        <f t="shared" ca="1" si="57"/>
        <v/>
      </c>
      <c r="D546" s="140" t="str">
        <f t="shared" ca="1" si="58"/>
        <v/>
      </c>
      <c r="F546" s="140" t="str">
        <f t="shared" ca="1" si="59"/>
        <v/>
      </c>
      <c r="G546" s="140" t="str">
        <f t="shared" ca="1" si="60"/>
        <v/>
      </c>
      <c r="H546" s="140" t="str">
        <f t="shared" ca="1" si="61"/>
        <v/>
      </c>
      <c r="J546" s="122"/>
    </row>
    <row r="547" spans="1:10" x14ac:dyDescent="0.3">
      <c r="A547" s="138" t="str">
        <f t="shared" ca="1" si="62"/>
        <v/>
      </c>
      <c r="B547" s="139" t="str">
        <f t="shared" ca="1" si="56"/>
        <v/>
      </c>
      <c r="C547" s="140" t="str">
        <f t="shared" ca="1" si="57"/>
        <v/>
      </c>
      <c r="D547" s="140" t="str">
        <f t="shared" ca="1" si="58"/>
        <v/>
      </c>
      <c r="F547" s="140" t="str">
        <f t="shared" ca="1" si="59"/>
        <v/>
      </c>
      <c r="G547" s="140" t="str">
        <f t="shared" ca="1" si="60"/>
        <v/>
      </c>
      <c r="H547" s="140" t="str">
        <f t="shared" ca="1" si="61"/>
        <v/>
      </c>
      <c r="J547" s="122"/>
    </row>
    <row r="548" spans="1:10" x14ac:dyDescent="0.3">
      <c r="A548" s="138" t="str">
        <f t="shared" ca="1" si="62"/>
        <v/>
      </c>
      <c r="B548" s="139" t="str">
        <f t="shared" ca="1" si="56"/>
        <v/>
      </c>
      <c r="C548" s="140" t="str">
        <f t="shared" ca="1" si="57"/>
        <v/>
      </c>
      <c r="D548" s="140" t="str">
        <f t="shared" ca="1" si="58"/>
        <v/>
      </c>
      <c r="F548" s="140" t="str">
        <f t="shared" ca="1" si="59"/>
        <v/>
      </c>
      <c r="G548" s="140" t="str">
        <f t="shared" ca="1" si="60"/>
        <v/>
      </c>
      <c r="H548" s="140" t="str">
        <f t="shared" ca="1" si="61"/>
        <v/>
      </c>
      <c r="J548" s="122"/>
    </row>
    <row r="549" spans="1:10" x14ac:dyDescent="0.3">
      <c r="A549" s="138" t="str">
        <f t="shared" ca="1" si="62"/>
        <v/>
      </c>
      <c r="B549" s="139" t="str">
        <f t="shared" ca="1" si="56"/>
        <v/>
      </c>
      <c r="C549" s="140" t="str">
        <f t="shared" ca="1" si="57"/>
        <v/>
      </c>
      <c r="D549" s="140" t="str">
        <f t="shared" ca="1" si="58"/>
        <v/>
      </c>
      <c r="F549" s="140" t="str">
        <f t="shared" ca="1" si="59"/>
        <v/>
      </c>
      <c r="G549" s="140" t="str">
        <f t="shared" ca="1" si="60"/>
        <v/>
      </c>
      <c r="H549" s="140" t="str">
        <f t="shared" ca="1" si="61"/>
        <v/>
      </c>
      <c r="J549" s="122"/>
    </row>
    <row r="550" spans="1:10" x14ac:dyDescent="0.3">
      <c r="A550" s="138" t="str">
        <f t="shared" ca="1" si="62"/>
        <v/>
      </c>
      <c r="B550" s="139" t="str">
        <f t="shared" ca="1" si="56"/>
        <v/>
      </c>
      <c r="C550" s="140" t="str">
        <f t="shared" ca="1" si="57"/>
        <v/>
      </c>
      <c r="D550" s="140" t="str">
        <f t="shared" ca="1" si="58"/>
        <v/>
      </c>
      <c r="F550" s="140" t="str">
        <f t="shared" ca="1" si="59"/>
        <v/>
      </c>
      <c r="G550" s="140" t="str">
        <f t="shared" ca="1" si="60"/>
        <v/>
      </c>
      <c r="H550" s="140" t="str">
        <f t="shared" ca="1" si="61"/>
        <v/>
      </c>
      <c r="J550" s="122"/>
    </row>
    <row r="551" spans="1:10" x14ac:dyDescent="0.3">
      <c r="A551" s="138" t="str">
        <f t="shared" ca="1" si="62"/>
        <v/>
      </c>
      <c r="B551" s="139" t="str">
        <f t="shared" ca="1" si="56"/>
        <v/>
      </c>
      <c r="C551" s="140" t="str">
        <f t="shared" ca="1" si="57"/>
        <v/>
      </c>
      <c r="D551" s="140" t="str">
        <f t="shared" ca="1" si="58"/>
        <v/>
      </c>
      <c r="F551" s="140" t="str">
        <f t="shared" ca="1" si="59"/>
        <v/>
      </c>
      <c r="G551" s="140" t="str">
        <f t="shared" ca="1" si="60"/>
        <v/>
      </c>
      <c r="H551" s="140" t="str">
        <f t="shared" ca="1" si="61"/>
        <v/>
      </c>
      <c r="J551" s="122"/>
    </row>
    <row r="552" spans="1:10" x14ac:dyDescent="0.3">
      <c r="A552" s="138" t="str">
        <f t="shared" ca="1" si="62"/>
        <v/>
      </c>
      <c r="B552" s="139" t="str">
        <f t="shared" ca="1" si="56"/>
        <v/>
      </c>
      <c r="C552" s="140" t="str">
        <f t="shared" ca="1" si="57"/>
        <v/>
      </c>
      <c r="D552" s="140" t="str">
        <f t="shared" ca="1" si="58"/>
        <v/>
      </c>
      <c r="F552" s="140" t="str">
        <f t="shared" ca="1" si="59"/>
        <v/>
      </c>
      <c r="G552" s="140" t="str">
        <f t="shared" ca="1" si="60"/>
        <v/>
      </c>
      <c r="H552" s="140" t="str">
        <f t="shared" ca="1" si="61"/>
        <v/>
      </c>
      <c r="J552" s="122"/>
    </row>
    <row r="553" spans="1:10" x14ac:dyDescent="0.3">
      <c r="A553" s="138" t="str">
        <f t="shared" ca="1" si="62"/>
        <v/>
      </c>
      <c r="B553" s="139" t="str">
        <f t="shared" ca="1" si="56"/>
        <v/>
      </c>
      <c r="C553" s="140" t="str">
        <f t="shared" ca="1" si="57"/>
        <v/>
      </c>
      <c r="D553" s="140" t="str">
        <f t="shared" ca="1" si="58"/>
        <v/>
      </c>
      <c r="F553" s="140" t="str">
        <f t="shared" ca="1" si="59"/>
        <v/>
      </c>
      <c r="G553" s="140" t="str">
        <f t="shared" ca="1" si="60"/>
        <v/>
      </c>
      <c r="H553" s="140" t="str">
        <f t="shared" ca="1" si="61"/>
        <v/>
      </c>
      <c r="J553" s="122"/>
    </row>
    <row r="554" spans="1:10" x14ac:dyDescent="0.3">
      <c r="A554" s="138" t="str">
        <f t="shared" ca="1" si="62"/>
        <v/>
      </c>
      <c r="B554" s="139" t="str">
        <f t="shared" ca="1" si="56"/>
        <v/>
      </c>
      <c r="C554" s="140" t="str">
        <f t="shared" ca="1" si="57"/>
        <v/>
      </c>
      <c r="D554" s="140" t="str">
        <f t="shared" ca="1" si="58"/>
        <v/>
      </c>
      <c r="F554" s="140" t="str">
        <f t="shared" ca="1" si="59"/>
        <v/>
      </c>
      <c r="G554" s="140" t="str">
        <f t="shared" ca="1" si="60"/>
        <v/>
      </c>
      <c r="H554" s="140" t="str">
        <f t="shared" ca="1" si="61"/>
        <v/>
      </c>
      <c r="J554" s="122"/>
    </row>
    <row r="555" spans="1:10" x14ac:dyDescent="0.3">
      <c r="A555" s="138" t="str">
        <f t="shared" ca="1" si="62"/>
        <v/>
      </c>
      <c r="B555" s="139" t="str">
        <f t="shared" ca="1" si="56"/>
        <v/>
      </c>
      <c r="C555" s="140" t="str">
        <f t="shared" ca="1" si="57"/>
        <v/>
      </c>
      <c r="D555" s="140" t="str">
        <f t="shared" ca="1" si="58"/>
        <v/>
      </c>
      <c r="F555" s="140" t="str">
        <f t="shared" ca="1" si="59"/>
        <v/>
      </c>
      <c r="G555" s="140" t="str">
        <f t="shared" ca="1" si="60"/>
        <v/>
      </c>
      <c r="H555" s="140" t="str">
        <f t="shared" ca="1" si="61"/>
        <v/>
      </c>
      <c r="J555" s="122"/>
    </row>
    <row r="556" spans="1:10" x14ac:dyDescent="0.3">
      <c r="A556" s="138" t="str">
        <f t="shared" ca="1" si="62"/>
        <v/>
      </c>
      <c r="B556" s="139" t="str">
        <f t="shared" ca="1" si="56"/>
        <v/>
      </c>
      <c r="C556" s="140" t="str">
        <f t="shared" ca="1" si="57"/>
        <v/>
      </c>
      <c r="D556" s="140" t="str">
        <f t="shared" ca="1" si="58"/>
        <v/>
      </c>
      <c r="F556" s="140" t="str">
        <f t="shared" ca="1" si="59"/>
        <v/>
      </c>
      <c r="G556" s="140" t="str">
        <f t="shared" ca="1" si="60"/>
        <v/>
      </c>
      <c r="H556" s="140" t="str">
        <f t="shared" ca="1" si="61"/>
        <v/>
      </c>
      <c r="J556" s="122"/>
    </row>
    <row r="557" spans="1:10" x14ac:dyDescent="0.3">
      <c r="A557" s="138" t="str">
        <f t="shared" ca="1" si="62"/>
        <v/>
      </c>
      <c r="B557" s="139" t="str">
        <f t="shared" ca="1" si="56"/>
        <v/>
      </c>
      <c r="C557" s="140" t="str">
        <f t="shared" ca="1" si="57"/>
        <v/>
      </c>
      <c r="D557" s="140" t="str">
        <f t="shared" ca="1" si="58"/>
        <v/>
      </c>
      <c r="F557" s="140" t="str">
        <f t="shared" ca="1" si="59"/>
        <v/>
      </c>
      <c r="G557" s="140" t="str">
        <f t="shared" ca="1" si="60"/>
        <v/>
      </c>
      <c r="H557" s="140" t="str">
        <f t="shared" ca="1" si="61"/>
        <v/>
      </c>
      <c r="J557" s="122"/>
    </row>
    <row r="558" spans="1:10" x14ac:dyDescent="0.3">
      <c r="A558" s="138" t="str">
        <f t="shared" ca="1" si="62"/>
        <v/>
      </c>
      <c r="B558" s="139" t="str">
        <f t="shared" ca="1" si="56"/>
        <v/>
      </c>
      <c r="C558" s="140" t="str">
        <f t="shared" ca="1" si="57"/>
        <v/>
      </c>
      <c r="D558" s="140" t="str">
        <f t="shared" ca="1" si="58"/>
        <v/>
      </c>
      <c r="F558" s="140" t="str">
        <f t="shared" ca="1" si="59"/>
        <v/>
      </c>
      <c r="G558" s="140" t="str">
        <f t="shared" ca="1" si="60"/>
        <v/>
      </c>
      <c r="H558" s="140" t="str">
        <f t="shared" ca="1" si="61"/>
        <v/>
      </c>
      <c r="J558" s="122"/>
    </row>
    <row r="559" spans="1:10" x14ac:dyDescent="0.3">
      <c r="A559" s="138" t="str">
        <f t="shared" ca="1" si="62"/>
        <v/>
      </c>
      <c r="B559" s="139" t="str">
        <f t="shared" ca="1" si="56"/>
        <v/>
      </c>
      <c r="C559" s="140" t="str">
        <f t="shared" ca="1" si="57"/>
        <v/>
      </c>
      <c r="D559" s="140" t="str">
        <f t="shared" ca="1" si="58"/>
        <v/>
      </c>
      <c r="F559" s="140" t="str">
        <f t="shared" ca="1" si="59"/>
        <v/>
      </c>
      <c r="G559" s="140" t="str">
        <f t="shared" ca="1" si="60"/>
        <v/>
      </c>
      <c r="H559" s="140" t="str">
        <f t="shared" ca="1" si="61"/>
        <v/>
      </c>
      <c r="J559" s="122"/>
    </row>
    <row r="560" spans="1:10" x14ac:dyDescent="0.3">
      <c r="A560" s="138" t="str">
        <f t="shared" ca="1" si="62"/>
        <v/>
      </c>
      <c r="B560" s="139" t="str">
        <f t="shared" ca="1" si="56"/>
        <v/>
      </c>
      <c r="C560" s="140" t="str">
        <f t="shared" ca="1" si="57"/>
        <v/>
      </c>
      <c r="D560" s="140" t="str">
        <f t="shared" ca="1" si="58"/>
        <v/>
      </c>
      <c r="F560" s="140" t="str">
        <f t="shared" ca="1" si="59"/>
        <v/>
      </c>
      <c r="G560" s="140" t="str">
        <f t="shared" ca="1" si="60"/>
        <v/>
      </c>
      <c r="H560" s="140" t="str">
        <f t="shared" ca="1" si="61"/>
        <v/>
      </c>
      <c r="J560" s="122"/>
    </row>
    <row r="561" spans="1:10" x14ac:dyDescent="0.3">
      <c r="A561" s="138" t="str">
        <f t="shared" ca="1" si="62"/>
        <v/>
      </c>
      <c r="B561" s="139" t="str">
        <f t="shared" ca="1" si="56"/>
        <v/>
      </c>
      <c r="C561" s="140" t="str">
        <f t="shared" ca="1" si="57"/>
        <v/>
      </c>
      <c r="D561" s="140" t="str">
        <f t="shared" ca="1" si="58"/>
        <v/>
      </c>
      <c r="F561" s="140" t="str">
        <f t="shared" ca="1" si="59"/>
        <v/>
      </c>
      <c r="G561" s="140" t="str">
        <f t="shared" ca="1" si="60"/>
        <v/>
      </c>
      <c r="H561" s="140" t="str">
        <f t="shared" ca="1" si="61"/>
        <v/>
      </c>
      <c r="J561" s="122"/>
    </row>
    <row r="562" spans="1:10" x14ac:dyDescent="0.3">
      <c r="A562" s="138" t="str">
        <f t="shared" ca="1" si="62"/>
        <v/>
      </c>
      <c r="B562" s="139" t="str">
        <f t="shared" ca="1" si="56"/>
        <v/>
      </c>
      <c r="C562" s="140" t="str">
        <f t="shared" ca="1" si="57"/>
        <v/>
      </c>
      <c r="D562" s="140" t="str">
        <f t="shared" ca="1" si="58"/>
        <v/>
      </c>
      <c r="F562" s="140" t="str">
        <f t="shared" ca="1" si="59"/>
        <v/>
      </c>
      <c r="G562" s="140" t="str">
        <f t="shared" ca="1" si="60"/>
        <v/>
      </c>
      <c r="H562" s="140" t="str">
        <f t="shared" ca="1" si="61"/>
        <v/>
      </c>
      <c r="J562" s="122"/>
    </row>
    <row r="563" spans="1:10" x14ac:dyDescent="0.3">
      <c r="A563" s="138" t="str">
        <f t="shared" ca="1" si="62"/>
        <v/>
      </c>
      <c r="B563" s="139" t="str">
        <f t="shared" ca="1" si="56"/>
        <v/>
      </c>
      <c r="C563" s="140" t="str">
        <f t="shared" ca="1" si="57"/>
        <v/>
      </c>
      <c r="D563" s="140" t="str">
        <f t="shared" ca="1" si="58"/>
        <v/>
      </c>
      <c r="F563" s="140" t="str">
        <f t="shared" ca="1" si="59"/>
        <v/>
      </c>
      <c r="G563" s="140" t="str">
        <f t="shared" ca="1" si="60"/>
        <v/>
      </c>
      <c r="H563" s="140" t="str">
        <f t="shared" ca="1" si="61"/>
        <v/>
      </c>
      <c r="J563" s="122"/>
    </row>
    <row r="564" spans="1:10" x14ac:dyDescent="0.3">
      <c r="A564" s="138" t="str">
        <f t="shared" ca="1" si="62"/>
        <v/>
      </c>
      <c r="B564" s="139" t="str">
        <f t="shared" ca="1" si="56"/>
        <v/>
      </c>
      <c r="C564" s="140" t="str">
        <f t="shared" ca="1" si="57"/>
        <v/>
      </c>
      <c r="D564" s="140" t="str">
        <f t="shared" ca="1" si="58"/>
        <v/>
      </c>
      <c r="F564" s="140" t="str">
        <f t="shared" ca="1" si="59"/>
        <v/>
      </c>
      <c r="G564" s="140" t="str">
        <f t="shared" ca="1" si="60"/>
        <v/>
      </c>
      <c r="H564" s="140" t="str">
        <f t="shared" ca="1" si="61"/>
        <v/>
      </c>
      <c r="J564" s="122"/>
    </row>
    <row r="565" spans="1:10" x14ac:dyDescent="0.3">
      <c r="A565" s="138" t="str">
        <f t="shared" ca="1" si="62"/>
        <v/>
      </c>
      <c r="B565" s="139" t="str">
        <f t="shared" ca="1" si="56"/>
        <v/>
      </c>
      <c r="C565" s="140" t="str">
        <f t="shared" ca="1" si="57"/>
        <v/>
      </c>
      <c r="D565" s="140" t="str">
        <f t="shared" ca="1" si="58"/>
        <v/>
      </c>
      <c r="F565" s="140" t="str">
        <f t="shared" ca="1" si="59"/>
        <v/>
      </c>
      <c r="G565" s="140" t="str">
        <f t="shared" ca="1" si="60"/>
        <v/>
      </c>
      <c r="H565" s="140" t="str">
        <f t="shared" ca="1" si="61"/>
        <v/>
      </c>
      <c r="J565" s="122"/>
    </row>
    <row r="566" spans="1:10" x14ac:dyDescent="0.3">
      <c r="A566" s="138" t="str">
        <f t="shared" ca="1" si="62"/>
        <v/>
      </c>
      <c r="B566" s="139" t="str">
        <f t="shared" ca="1" si="56"/>
        <v/>
      </c>
      <c r="C566" s="140" t="str">
        <f t="shared" ca="1" si="57"/>
        <v/>
      </c>
      <c r="D566" s="140" t="str">
        <f t="shared" ca="1" si="58"/>
        <v/>
      </c>
      <c r="F566" s="140" t="str">
        <f t="shared" ca="1" si="59"/>
        <v/>
      </c>
      <c r="G566" s="140" t="str">
        <f t="shared" ca="1" si="60"/>
        <v/>
      </c>
      <c r="H566" s="140" t="str">
        <f t="shared" ca="1" si="61"/>
        <v/>
      </c>
      <c r="J566" s="122"/>
    </row>
    <row r="567" spans="1:10" x14ac:dyDescent="0.3">
      <c r="A567" s="138" t="str">
        <f t="shared" ca="1" si="62"/>
        <v/>
      </c>
      <c r="B567" s="139" t="str">
        <f t="shared" ca="1" si="56"/>
        <v/>
      </c>
      <c r="C567" s="140" t="str">
        <f t="shared" ca="1" si="57"/>
        <v/>
      </c>
      <c r="D567" s="140" t="str">
        <f t="shared" ca="1" si="58"/>
        <v/>
      </c>
      <c r="F567" s="140" t="str">
        <f t="shared" ca="1" si="59"/>
        <v/>
      </c>
      <c r="G567" s="140" t="str">
        <f t="shared" ca="1" si="60"/>
        <v/>
      </c>
      <c r="H567" s="140" t="str">
        <f t="shared" ca="1" si="61"/>
        <v/>
      </c>
      <c r="J567" s="122"/>
    </row>
    <row r="568" spans="1:10" x14ac:dyDescent="0.3">
      <c r="A568" s="138" t="str">
        <f t="shared" ca="1" si="62"/>
        <v/>
      </c>
      <c r="B568" s="139" t="str">
        <f t="shared" ca="1" si="56"/>
        <v/>
      </c>
      <c r="C568" s="140" t="str">
        <f t="shared" ca="1" si="57"/>
        <v/>
      </c>
      <c r="D568" s="140" t="str">
        <f t="shared" ca="1" si="58"/>
        <v/>
      </c>
      <c r="F568" s="140" t="str">
        <f t="shared" ca="1" si="59"/>
        <v/>
      </c>
      <c r="G568" s="140" t="str">
        <f t="shared" ca="1" si="60"/>
        <v/>
      </c>
      <c r="H568" s="140" t="str">
        <f t="shared" ca="1" si="61"/>
        <v/>
      </c>
      <c r="J568" s="122"/>
    </row>
    <row r="569" spans="1:10" x14ac:dyDescent="0.3">
      <c r="A569" s="138" t="str">
        <f t="shared" ca="1" si="62"/>
        <v/>
      </c>
      <c r="B569" s="139" t="str">
        <f t="shared" ca="1" si="56"/>
        <v/>
      </c>
      <c r="C569" s="140" t="str">
        <f t="shared" ca="1" si="57"/>
        <v/>
      </c>
      <c r="D569" s="140" t="str">
        <f t="shared" ca="1" si="58"/>
        <v/>
      </c>
      <c r="F569" s="140" t="str">
        <f t="shared" ca="1" si="59"/>
        <v/>
      </c>
      <c r="G569" s="140" t="str">
        <f t="shared" ca="1" si="60"/>
        <v/>
      </c>
      <c r="H569" s="140" t="str">
        <f t="shared" ca="1" si="61"/>
        <v/>
      </c>
      <c r="J569" s="122"/>
    </row>
    <row r="570" spans="1:10" x14ac:dyDescent="0.3">
      <c r="A570" s="138" t="str">
        <f t="shared" ca="1" si="62"/>
        <v/>
      </c>
      <c r="B570" s="139" t="str">
        <f t="shared" ca="1" si="56"/>
        <v/>
      </c>
      <c r="C570" s="140" t="str">
        <f t="shared" ca="1" si="57"/>
        <v/>
      </c>
      <c r="D570" s="140" t="str">
        <f t="shared" ca="1" si="58"/>
        <v/>
      </c>
      <c r="F570" s="140" t="str">
        <f t="shared" ca="1" si="59"/>
        <v/>
      </c>
      <c r="G570" s="140" t="str">
        <f t="shared" ca="1" si="60"/>
        <v/>
      </c>
      <c r="H570" s="140" t="str">
        <f t="shared" ca="1" si="61"/>
        <v/>
      </c>
      <c r="J570" s="122"/>
    </row>
    <row r="571" spans="1:10" x14ac:dyDescent="0.3">
      <c r="A571" s="138" t="str">
        <f t="shared" ca="1" si="62"/>
        <v/>
      </c>
      <c r="B571" s="139" t="str">
        <f t="shared" ca="1" si="56"/>
        <v/>
      </c>
      <c r="C571" s="140" t="str">
        <f t="shared" ca="1" si="57"/>
        <v/>
      </c>
      <c r="D571" s="140" t="str">
        <f t="shared" ca="1" si="58"/>
        <v/>
      </c>
      <c r="F571" s="140" t="str">
        <f t="shared" ca="1" si="59"/>
        <v/>
      </c>
      <c r="G571" s="140" t="str">
        <f t="shared" ca="1" si="60"/>
        <v/>
      </c>
      <c r="H571" s="140" t="str">
        <f t="shared" ca="1" si="61"/>
        <v/>
      </c>
      <c r="J571" s="122"/>
    </row>
    <row r="572" spans="1:10" x14ac:dyDescent="0.3">
      <c r="A572" s="138" t="str">
        <f t="shared" ca="1" si="62"/>
        <v/>
      </c>
      <c r="B572" s="139" t="str">
        <f t="shared" ca="1" si="56"/>
        <v/>
      </c>
      <c r="C572" s="140" t="str">
        <f t="shared" ca="1" si="57"/>
        <v/>
      </c>
      <c r="D572" s="140" t="str">
        <f t="shared" ca="1" si="58"/>
        <v/>
      </c>
      <c r="F572" s="140" t="str">
        <f t="shared" ca="1" si="59"/>
        <v/>
      </c>
      <c r="G572" s="140" t="str">
        <f t="shared" ca="1" si="60"/>
        <v/>
      </c>
      <c r="H572" s="140" t="str">
        <f t="shared" ca="1" si="61"/>
        <v/>
      </c>
      <c r="J572" s="122"/>
    </row>
    <row r="573" spans="1:10" x14ac:dyDescent="0.3">
      <c r="A573" s="138" t="str">
        <f t="shared" ca="1" si="62"/>
        <v/>
      </c>
      <c r="B573" s="139" t="str">
        <f t="shared" ca="1" si="56"/>
        <v/>
      </c>
      <c r="C573" s="140" t="str">
        <f t="shared" ca="1" si="57"/>
        <v/>
      </c>
      <c r="D573" s="140" t="str">
        <f t="shared" ca="1" si="58"/>
        <v/>
      </c>
      <c r="F573" s="140" t="str">
        <f t="shared" ca="1" si="59"/>
        <v/>
      </c>
      <c r="G573" s="140" t="str">
        <f t="shared" ca="1" si="60"/>
        <v/>
      </c>
      <c r="H573" s="140" t="str">
        <f t="shared" ca="1" si="61"/>
        <v/>
      </c>
      <c r="J573" s="122"/>
    </row>
    <row r="574" spans="1:10" x14ac:dyDescent="0.3">
      <c r="A574" s="138" t="str">
        <f t="shared" ca="1" si="62"/>
        <v/>
      </c>
      <c r="B574" s="139" t="str">
        <f t="shared" ca="1" si="56"/>
        <v/>
      </c>
      <c r="C574" s="140" t="str">
        <f t="shared" ca="1" si="57"/>
        <v/>
      </c>
      <c r="D574" s="140" t="str">
        <f t="shared" ca="1" si="58"/>
        <v/>
      </c>
      <c r="F574" s="140" t="str">
        <f t="shared" ca="1" si="59"/>
        <v/>
      </c>
      <c r="G574" s="140" t="str">
        <f t="shared" ca="1" si="60"/>
        <v/>
      </c>
      <c r="H574" s="140" t="str">
        <f t="shared" ca="1" si="61"/>
        <v/>
      </c>
      <c r="J574" s="122"/>
    </row>
    <row r="575" spans="1:10" x14ac:dyDescent="0.3">
      <c r="A575" s="138" t="str">
        <f t="shared" ca="1" si="62"/>
        <v/>
      </c>
      <c r="B575" s="139" t="str">
        <f t="shared" ca="1" si="56"/>
        <v/>
      </c>
      <c r="C575" s="140" t="str">
        <f t="shared" ca="1" si="57"/>
        <v/>
      </c>
      <c r="D575" s="140" t="str">
        <f t="shared" ca="1" si="58"/>
        <v/>
      </c>
      <c r="F575" s="140" t="str">
        <f t="shared" ca="1" si="59"/>
        <v/>
      </c>
      <c r="G575" s="140" t="str">
        <f t="shared" ca="1" si="60"/>
        <v/>
      </c>
      <c r="H575" s="140" t="str">
        <f t="shared" ca="1" si="61"/>
        <v/>
      </c>
      <c r="J575" s="122"/>
    </row>
    <row r="576" spans="1:10" x14ac:dyDescent="0.3">
      <c r="A576" s="138" t="str">
        <f t="shared" ca="1" si="62"/>
        <v/>
      </c>
      <c r="B576" s="139" t="str">
        <f t="shared" ca="1" si="56"/>
        <v/>
      </c>
      <c r="C576" s="140" t="str">
        <f t="shared" ca="1" si="57"/>
        <v/>
      </c>
      <c r="D576" s="140" t="str">
        <f t="shared" ca="1" si="58"/>
        <v/>
      </c>
      <c r="F576" s="140" t="str">
        <f t="shared" ca="1" si="59"/>
        <v/>
      </c>
      <c r="G576" s="140" t="str">
        <f t="shared" ca="1" si="60"/>
        <v/>
      </c>
      <c r="H576" s="140" t="str">
        <f t="shared" ca="1" si="61"/>
        <v/>
      </c>
      <c r="J576" s="122"/>
    </row>
    <row r="577" spans="1:10" x14ac:dyDescent="0.3">
      <c r="A577" s="138" t="str">
        <f t="shared" ca="1" si="62"/>
        <v/>
      </c>
      <c r="B577" s="139" t="str">
        <f t="shared" ca="1" si="56"/>
        <v/>
      </c>
      <c r="C577" s="140" t="str">
        <f t="shared" ca="1" si="57"/>
        <v/>
      </c>
      <c r="D577" s="140" t="str">
        <f t="shared" ca="1" si="58"/>
        <v/>
      </c>
      <c r="F577" s="140" t="str">
        <f t="shared" ca="1" si="59"/>
        <v/>
      </c>
      <c r="G577" s="140" t="str">
        <f t="shared" ca="1" si="60"/>
        <v/>
      </c>
      <c r="H577" s="140" t="str">
        <f t="shared" ca="1" si="61"/>
        <v/>
      </c>
      <c r="J577" s="122"/>
    </row>
    <row r="578" spans="1:10" x14ac:dyDescent="0.3">
      <c r="A578" s="138" t="str">
        <f t="shared" ca="1" si="62"/>
        <v/>
      </c>
      <c r="B578" s="139" t="str">
        <f t="shared" ca="1" si="56"/>
        <v/>
      </c>
      <c r="C578" s="140" t="str">
        <f t="shared" ca="1" si="57"/>
        <v/>
      </c>
      <c r="D578" s="140" t="str">
        <f t="shared" ca="1" si="58"/>
        <v/>
      </c>
      <c r="F578" s="140" t="str">
        <f t="shared" ca="1" si="59"/>
        <v/>
      </c>
      <c r="G578" s="140" t="str">
        <f t="shared" ca="1" si="60"/>
        <v/>
      </c>
      <c r="H578" s="140" t="str">
        <f t="shared" ca="1" si="61"/>
        <v/>
      </c>
      <c r="J578" s="122"/>
    </row>
    <row r="579" spans="1:10" x14ac:dyDescent="0.3">
      <c r="A579" s="138" t="str">
        <f t="shared" ca="1" si="62"/>
        <v/>
      </c>
      <c r="B579" s="139" t="str">
        <f t="shared" ca="1" si="56"/>
        <v/>
      </c>
      <c r="C579" s="140" t="str">
        <f t="shared" ca="1" si="57"/>
        <v/>
      </c>
      <c r="D579" s="140" t="str">
        <f t="shared" ca="1" si="58"/>
        <v/>
      </c>
      <c r="F579" s="140" t="str">
        <f t="shared" ca="1" si="59"/>
        <v/>
      </c>
      <c r="G579" s="140" t="str">
        <f t="shared" ca="1" si="60"/>
        <v/>
      </c>
      <c r="H579" s="140" t="str">
        <f t="shared" ca="1" si="61"/>
        <v/>
      </c>
      <c r="J579" s="122"/>
    </row>
    <row r="580" spans="1:10" x14ac:dyDescent="0.3">
      <c r="A580" s="138" t="str">
        <f t="shared" ca="1" si="62"/>
        <v/>
      </c>
      <c r="B580" s="139" t="str">
        <f t="shared" ca="1" si="56"/>
        <v/>
      </c>
      <c r="C580" s="140" t="str">
        <f t="shared" ca="1" si="57"/>
        <v/>
      </c>
      <c r="D580" s="140" t="str">
        <f t="shared" ca="1" si="58"/>
        <v/>
      </c>
      <c r="F580" s="140" t="str">
        <f t="shared" ca="1" si="59"/>
        <v/>
      </c>
      <c r="G580" s="140" t="str">
        <f t="shared" ca="1" si="60"/>
        <v/>
      </c>
      <c r="H580" s="140" t="str">
        <f t="shared" ca="1" si="61"/>
        <v/>
      </c>
      <c r="J580" s="122"/>
    </row>
    <row r="581" spans="1:10" x14ac:dyDescent="0.3">
      <c r="A581" s="138" t="str">
        <f t="shared" ca="1" si="62"/>
        <v/>
      </c>
      <c r="B581" s="139" t="str">
        <f t="shared" ca="1" si="56"/>
        <v/>
      </c>
      <c r="C581" s="140" t="str">
        <f t="shared" ca="1" si="57"/>
        <v/>
      </c>
      <c r="D581" s="140" t="str">
        <f t="shared" ca="1" si="58"/>
        <v/>
      </c>
      <c r="F581" s="140" t="str">
        <f t="shared" ca="1" si="59"/>
        <v/>
      </c>
      <c r="G581" s="140" t="str">
        <f t="shared" ca="1" si="60"/>
        <v/>
      </c>
      <c r="H581" s="140" t="str">
        <f t="shared" ca="1" si="61"/>
        <v/>
      </c>
      <c r="J581" s="122"/>
    </row>
    <row r="582" spans="1:10" x14ac:dyDescent="0.3">
      <c r="A582" s="138" t="str">
        <f t="shared" ca="1" si="62"/>
        <v/>
      </c>
      <c r="B582" s="139" t="str">
        <f t="shared" ca="1" si="56"/>
        <v/>
      </c>
      <c r="C582" s="140" t="str">
        <f t="shared" ca="1" si="57"/>
        <v/>
      </c>
      <c r="D582" s="140" t="str">
        <f t="shared" ca="1" si="58"/>
        <v/>
      </c>
      <c r="F582" s="140" t="str">
        <f t="shared" ca="1" si="59"/>
        <v/>
      </c>
      <c r="G582" s="140" t="str">
        <f t="shared" ca="1" si="60"/>
        <v/>
      </c>
      <c r="H582" s="140" t="str">
        <f t="shared" ca="1" si="61"/>
        <v/>
      </c>
      <c r="J582" s="122"/>
    </row>
    <row r="583" spans="1:10" x14ac:dyDescent="0.3">
      <c r="A583" s="138" t="str">
        <f t="shared" ca="1" si="62"/>
        <v/>
      </c>
      <c r="B583" s="139" t="str">
        <f t="shared" ca="1" si="56"/>
        <v/>
      </c>
      <c r="C583" s="140" t="str">
        <f t="shared" ca="1" si="57"/>
        <v/>
      </c>
      <c r="D583" s="140" t="str">
        <f t="shared" ca="1" si="58"/>
        <v/>
      </c>
      <c r="F583" s="140" t="str">
        <f t="shared" ca="1" si="59"/>
        <v/>
      </c>
      <c r="G583" s="140" t="str">
        <f t="shared" ca="1" si="60"/>
        <v/>
      </c>
      <c r="H583" s="140" t="str">
        <f t="shared" ca="1" si="61"/>
        <v/>
      </c>
      <c r="J583" s="122"/>
    </row>
    <row r="584" spans="1:10" x14ac:dyDescent="0.3">
      <c r="A584" s="138" t="str">
        <f t="shared" ca="1" si="62"/>
        <v/>
      </c>
      <c r="B584" s="139" t="str">
        <f t="shared" ca="1" si="56"/>
        <v/>
      </c>
      <c r="C584" s="140" t="str">
        <f t="shared" ca="1" si="57"/>
        <v/>
      </c>
      <c r="D584" s="140" t="str">
        <f t="shared" ca="1" si="58"/>
        <v/>
      </c>
      <c r="F584" s="140" t="str">
        <f t="shared" ca="1" si="59"/>
        <v/>
      </c>
      <c r="G584" s="140" t="str">
        <f t="shared" ca="1" si="60"/>
        <v/>
      </c>
      <c r="H584" s="140" t="str">
        <f t="shared" ca="1" si="61"/>
        <v/>
      </c>
      <c r="J584" s="122"/>
    </row>
    <row r="585" spans="1:10" x14ac:dyDescent="0.3">
      <c r="A585" s="138" t="str">
        <f t="shared" ca="1" si="62"/>
        <v/>
      </c>
      <c r="B585" s="139" t="str">
        <f t="shared" ca="1" si="56"/>
        <v/>
      </c>
      <c r="C585" s="140" t="str">
        <f t="shared" ca="1" si="57"/>
        <v/>
      </c>
      <c r="D585" s="140" t="str">
        <f t="shared" ca="1" si="58"/>
        <v/>
      </c>
      <c r="F585" s="140" t="str">
        <f t="shared" ca="1" si="59"/>
        <v/>
      </c>
      <c r="G585" s="140" t="str">
        <f t="shared" ca="1" si="60"/>
        <v/>
      </c>
      <c r="H585" s="140" t="str">
        <f t="shared" ca="1" si="61"/>
        <v/>
      </c>
      <c r="J585" s="122"/>
    </row>
    <row r="586" spans="1:10" x14ac:dyDescent="0.3">
      <c r="A586" s="138" t="str">
        <f t="shared" ca="1" si="62"/>
        <v/>
      </c>
      <c r="B586" s="139" t="str">
        <f t="shared" ca="1" si="56"/>
        <v/>
      </c>
      <c r="C586" s="140" t="str">
        <f t="shared" ca="1" si="57"/>
        <v/>
      </c>
      <c r="D586" s="140" t="str">
        <f t="shared" ca="1" si="58"/>
        <v/>
      </c>
      <c r="F586" s="140" t="str">
        <f t="shared" ca="1" si="59"/>
        <v/>
      </c>
      <c r="G586" s="140" t="str">
        <f t="shared" ca="1" si="60"/>
        <v/>
      </c>
      <c r="H586" s="140" t="str">
        <f t="shared" ca="1" si="61"/>
        <v/>
      </c>
      <c r="J586" s="122"/>
    </row>
    <row r="587" spans="1:10" x14ac:dyDescent="0.3">
      <c r="A587" s="138" t="str">
        <f t="shared" ca="1" si="62"/>
        <v/>
      </c>
      <c r="B587" s="139" t="str">
        <f t="shared" ca="1" si="56"/>
        <v/>
      </c>
      <c r="C587" s="140" t="str">
        <f t="shared" ca="1" si="57"/>
        <v/>
      </c>
      <c r="D587" s="140" t="str">
        <f t="shared" ca="1" si="58"/>
        <v/>
      </c>
      <c r="F587" s="140" t="str">
        <f t="shared" ca="1" si="59"/>
        <v/>
      </c>
      <c r="G587" s="140" t="str">
        <f t="shared" ca="1" si="60"/>
        <v/>
      </c>
      <c r="H587" s="140" t="str">
        <f t="shared" ca="1" si="61"/>
        <v/>
      </c>
      <c r="J587" s="122"/>
    </row>
    <row r="588" spans="1:10" x14ac:dyDescent="0.3">
      <c r="A588" s="138" t="str">
        <f t="shared" ca="1" si="62"/>
        <v/>
      </c>
      <c r="B588" s="139" t="str">
        <f t="shared" ca="1" si="56"/>
        <v/>
      </c>
      <c r="C588" s="140" t="str">
        <f t="shared" ca="1" si="57"/>
        <v/>
      </c>
      <c r="D588" s="140" t="str">
        <f t="shared" ca="1" si="58"/>
        <v/>
      </c>
      <c r="F588" s="140" t="str">
        <f t="shared" ca="1" si="59"/>
        <v/>
      </c>
      <c r="G588" s="140" t="str">
        <f t="shared" ca="1" si="60"/>
        <v/>
      </c>
      <c r="H588" s="140" t="str">
        <f t="shared" ca="1" si="61"/>
        <v/>
      </c>
      <c r="J588" s="122"/>
    </row>
    <row r="589" spans="1:10" x14ac:dyDescent="0.3">
      <c r="A589" s="138" t="str">
        <f t="shared" ca="1" si="62"/>
        <v/>
      </c>
      <c r="B589" s="139" t="str">
        <f t="shared" ca="1" si="56"/>
        <v/>
      </c>
      <c r="C589" s="140" t="str">
        <f t="shared" ca="1" si="57"/>
        <v/>
      </c>
      <c r="D589" s="140" t="str">
        <f t="shared" ca="1" si="58"/>
        <v/>
      </c>
      <c r="F589" s="140" t="str">
        <f t="shared" ca="1" si="59"/>
        <v/>
      </c>
      <c r="G589" s="140" t="str">
        <f t="shared" ca="1" si="60"/>
        <v/>
      </c>
      <c r="H589" s="140" t="str">
        <f t="shared" ca="1" si="61"/>
        <v/>
      </c>
      <c r="J589" s="122"/>
    </row>
    <row r="590" spans="1:10" x14ac:dyDescent="0.3">
      <c r="A590" s="138" t="str">
        <f t="shared" ca="1" si="62"/>
        <v/>
      </c>
      <c r="B590" s="139" t="str">
        <f t="shared" ca="1" si="56"/>
        <v/>
      </c>
      <c r="C590" s="140" t="str">
        <f t="shared" ca="1" si="57"/>
        <v/>
      </c>
      <c r="D590" s="140" t="str">
        <f t="shared" ca="1" si="58"/>
        <v/>
      </c>
      <c r="F590" s="140" t="str">
        <f t="shared" ca="1" si="59"/>
        <v/>
      </c>
      <c r="G590" s="140" t="str">
        <f t="shared" ca="1" si="60"/>
        <v/>
      </c>
      <c r="H590" s="140" t="str">
        <f t="shared" ca="1" si="61"/>
        <v/>
      </c>
      <c r="J590" s="122"/>
    </row>
    <row r="591" spans="1:10" x14ac:dyDescent="0.3">
      <c r="A591" s="138" t="str">
        <f t="shared" ca="1" si="62"/>
        <v/>
      </c>
      <c r="B591" s="139" t="str">
        <f t="shared" ca="1" si="56"/>
        <v/>
      </c>
      <c r="C591" s="140" t="str">
        <f t="shared" ca="1" si="57"/>
        <v/>
      </c>
      <c r="D591" s="140" t="str">
        <f t="shared" ca="1" si="58"/>
        <v/>
      </c>
      <c r="F591" s="140" t="str">
        <f t="shared" ca="1" si="59"/>
        <v/>
      </c>
      <c r="G591" s="140" t="str">
        <f t="shared" ca="1" si="60"/>
        <v/>
      </c>
      <c r="H591" s="140" t="str">
        <f t="shared" ca="1" si="61"/>
        <v/>
      </c>
      <c r="J591" s="122"/>
    </row>
    <row r="592" spans="1:10" x14ac:dyDescent="0.3">
      <c r="A592" s="138" t="str">
        <f t="shared" ca="1" si="62"/>
        <v/>
      </c>
      <c r="B592" s="139" t="str">
        <f t="shared" ca="1" si="56"/>
        <v/>
      </c>
      <c r="C592" s="140" t="str">
        <f t="shared" ca="1" si="57"/>
        <v/>
      </c>
      <c r="D592" s="140" t="str">
        <f t="shared" ca="1" si="58"/>
        <v/>
      </c>
      <c r="F592" s="140" t="str">
        <f t="shared" ca="1" si="59"/>
        <v/>
      </c>
      <c r="G592" s="140" t="str">
        <f t="shared" ca="1" si="60"/>
        <v/>
      </c>
      <c r="H592" s="140" t="str">
        <f t="shared" ca="1" si="61"/>
        <v/>
      </c>
      <c r="J592" s="122"/>
    </row>
    <row r="593" spans="1:10" x14ac:dyDescent="0.3">
      <c r="A593" s="138" t="str">
        <f t="shared" ca="1" si="62"/>
        <v/>
      </c>
      <c r="B593" s="139" t="str">
        <f t="shared" ca="1" si="56"/>
        <v/>
      </c>
      <c r="C593" s="140" t="str">
        <f t="shared" ca="1" si="57"/>
        <v/>
      </c>
      <c r="D593" s="140" t="str">
        <f t="shared" ca="1" si="58"/>
        <v/>
      </c>
      <c r="F593" s="140" t="str">
        <f t="shared" ca="1" si="59"/>
        <v/>
      </c>
      <c r="G593" s="140" t="str">
        <f t="shared" ca="1" si="60"/>
        <v/>
      </c>
      <c r="H593" s="140" t="str">
        <f t="shared" ca="1" si="61"/>
        <v/>
      </c>
      <c r="J593" s="122"/>
    </row>
    <row r="594" spans="1:10" x14ac:dyDescent="0.3">
      <c r="A594" s="138" t="str">
        <f t="shared" ca="1" si="62"/>
        <v/>
      </c>
      <c r="B594" s="139" t="str">
        <f t="shared" ca="1" si="56"/>
        <v/>
      </c>
      <c r="C594" s="140" t="str">
        <f t="shared" ca="1" si="57"/>
        <v/>
      </c>
      <c r="D594" s="140" t="str">
        <f t="shared" ca="1" si="58"/>
        <v/>
      </c>
      <c r="F594" s="140" t="str">
        <f t="shared" ca="1" si="59"/>
        <v/>
      </c>
      <c r="G594" s="140" t="str">
        <f t="shared" ca="1" si="60"/>
        <v/>
      </c>
      <c r="H594" s="140" t="str">
        <f t="shared" ca="1" si="61"/>
        <v/>
      </c>
      <c r="J594" s="122"/>
    </row>
    <row r="595" spans="1:10" x14ac:dyDescent="0.3">
      <c r="A595" s="138" t="str">
        <f t="shared" ca="1" si="62"/>
        <v/>
      </c>
      <c r="B595" s="139" t="str">
        <f t="shared" ca="1" si="56"/>
        <v/>
      </c>
      <c r="C595" s="140" t="str">
        <f t="shared" ca="1" si="57"/>
        <v/>
      </c>
      <c r="D595" s="140" t="str">
        <f t="shared" ca="1" si="58"/>
        <v/>
      </c>
      <c r="F595" s="140" t="str">
        <f t="shared" ca="1" si="59"/>
        <v/>
      </c>
      <c r="G595" s="140" t="str">
        <f t="shared" ca="1" si="60"/>
        <v/>
      </c>
      <c r="H595" s="140" t="str">
        <f t="shared" ca="1" si="61"/>
        <v/>
      </c>
      <c r="J595" s="122"/>
    </row>
    <row r="596" spans="1:10" x14ac:dyDescent="0.3">
      <c r="A596" s="138" t="str">
        <f t="shared" ca="1" si="62"/>
        <v/>
      </c>
      <c r="B596" s="139" t="str">
        <f t="shared" ref="B596:B659" ca="1" si="63">IF(A596="","",IF($K$13=26,(A596-1)*14+$D$9,IF($K$13=52,(A596-1)*7+$D$9,DATE(YEAR($D$9),MONTH($D$9)+(A596-1)*$L$13,IF($K$13=24,IF((MOD(A596-1,2))=1,DAY($D$9)+14,DAY($D$9)),DAY($D$9))))))</f>
        <v/>
      </c>
      <c r="C596" s="140" t="str">
        <f t="shared" ref="C596:C659" ca="1" si="64">IF(A596="","",IF(A596=$D$12,H595+D596,IF(IF($E$15,$D$15,$D$14)&gt;H595+D596,H595+D596,IF($E$15,$D$15,$D$14))))</f>
        <v/>
      </c>
      <c r="D596" s="140" t="str">
        <f t="shared" ref="D596:D659" ca="1" si="65">IF(B596="","",IF(roundOpt,ROUND((B596-B595)*$H$5*G595,2),(B596-B595)*$H$5*G595))</f>
        <v/>
      </c>
      <c r="F596" s="140" t="str">
        <f t="shared" ref="F596:F659" ca="1" si="66">IF(B596="","",IF(C596&gt;F595+D596,0,F595+D596-C596))</f>
        <v/>
      </c>
      <c r="G596" s="140" t="str">
        <f t="shared" ref="G596:G659" ca="1" si="67">IF(B596="","",IF(C596&gt;D596+F595,G595+F595+D596-C596,G595))</f>
        <v/>
      </c>
      <c r="H596" s="140" t="str">
        <f t="shared" ref="H596:H659" ca="1" si="68">IF(B596="","",G596+F596)</f>
        <v/>
      </c>
      <c r="J596" s="122"/>
    </row>
    <row r="597" spans="1:10" x14ac:dyDescent="0.3">
      <c r="A597" s="138" t="str">
        <f t="shared" ca="1" si="62"/>
        <v/>
      </c>
      <c r="B597" s="139" t="str">
        <f t="shared" ca="1" si="63"/>
        <v/>
      </c>
      <c r="C597" s="140" t="str">
        <f t="shared" ca="1" si="64"/>
        <v/>
      </c>
      <c r="D597" s="140" t="str">
        <f t="shared" ca="1" si="65"/>
        <v/>
      </c>
      <c r="F597" s="140" t="str">
        <f t="shared" ca="1" si="66"/>
        <v/>
      </c>
      <c r="G597" s="140" t="str">
        <f t="shared" ca="1" si="67"/>
        <v/>
      </c>
      <c r="H597" s="140" t="str">
        <f t="shared" ca="1" si="68"/>
        <v/>
      </c>
      <c r="J597" s="122"/>
    </row>
    <row r="598" spans="1:10" x14ac:dyDescent="0.3">
      <c r="A598" s="138" t="str">
        <f t="shared" ref="A598:A661" ca="1" si="69">IF(OR(H597&lt;=0,H597=""),"",OFFSET(A598,-1,0,1,1)+1)</f>
        <v/>
      </c>
      <c r="B598" s="139" t="str">
        <f t="shared" ca="1" si="63"/>
        <v/>
      </c>
      <c r="C598" s="140" t="str">
        <f t="shared" ca="1" si="64"/>
        <v/>
      </c>
      <c r="D598" s="140" t="str">
        <f t="shared" ca="1" si="65"/>
        <v/>
      </c>
      <c r="F598" s="140" t="str">
        <f t="shared" ca="1" si="66"/>
        <v/>
      </c>
      <c r="G598" s="140" t="str">
        <f t="shared" ca="1" si="67"/>
        <v/>
      </c>
      <c r="H598" s="140" t="str">
        <f t="shared" ca="1" si="68"/>
        <v/>
      </c>
      <c r="J598" s="122"/>
    </row>
    <row r="599" spans="1:10" x14ac:dyDescent="0.3">
      <c r="A599" s="138" t="str">
        <f t="shared" ca="1" si="69"/>
        <v/>
      </c>
      <c r="B599" s="139" t="str">
        <f t="shared" ca="1" si="63"/>
        <v/>
      </c>
      <c r="C599" s="140" t="str">
        <f t="shared" ca="1" si="64"/>
        <v/>
      </c>
      <c r="D599" s="140" t="str">
        <f t="shared" ca="1" si="65"/>
        <v/>
      </c>
      <c r="F599" s="140" t="str">
        <f t="shared" ca="1" si="66"/>
        <v/>
      </c>
      <c r="G599" s="140" t="str">
        <f t="shared" ca="1" si="67"/>
        <v/>
      </c>
      <c r="H599" s="140" t="str">
        <f t="shared" ca="1" si="68"/>
        <v/>
      </c>
      <c r="J599" s="122"/>
    </row>
    <row r="600" spans="1:10" x14ac:dyDescent="0.3">
      <c r="A600" s="138" t="str">
        <f t="shared" ca="1" si="69"/>
        <v/>
      </c>
      <c r="B600" s="139" t="str">
        <f t="shared" ca="1" si="63"/>
        <v/>
      </c>
      <c r="C600" s="140" t="str">
        <f t="shared" ca="1" si="64"/>
        <v/>
      </c>
      <c r="D600" s="140" t="str">
        <f t="shared" ca="1" si="65"/>
        <v/>
      </c>
      <c r="F600" s="140" t="str">
        <f t="shared" ca="1" si="66"/>
        <v/>
      </c>
      <c r="G600" s="140" t="str">
        <f t="shared" ca="1" si="67"/>
        <v/>
      </c>
      <c r="H600" s="140" t="str">
        <f t="shared" ca="1" si="68"/>
        <v/>
      </c>
      <c r="J600" s="122"/>
    </row>
    <row r="601" spans="1:10" x14ac:dyDescent="0.3">
      <c r="A601" s="138" t="str">
        <f t="shared" ca="1" si="69"/>
        <v/>
      </c>
      <c r="B601" s="139" t="str">
        <f t="shared" ca="1" si="63"/>
        <v/>
      </c>
      <c r="C601" s="140" t="str">
        <f t="shared" ca="1" si="64"/>
        <v/>
      </c>
      <c r="D601" s="140" t="str">
        <f t="shared" ca="1" si="65"/>
        <v/>
      </c>
      <c r="F601" s="140" t="str">
        <f t="shared" ca="1" si="66"/>
        <v/>
      </c>
      <c r="G601" s="140" t="str">
        <f t="shared" ca="1" si="67"/>
        <v/>
      </c>
      <c r="H601" s="140" t="str">
        <f t="shared" ca="1" si="68"/>
        <v/>
      </c>
      <c r="J601" s="122"/>
    </row>
    <row r="602" spans="1:10" x14ac:dyDescent="0.3">
      <c r="A602" s="138" t="str">
        <f t="shared" ca="1" si="69"/>
        <v/>
      </c>
      <c r="B602" s="139" t="str">
        <f t="shared" ca="1" si="63"/>
        <v/>
      </c>
      <c r="C602" s="140" t="str">
        <f t="shared" ca="1" si="64"/>
        <v/>
      </c>
      <c r="D602" s="140" t="str">
        <f t="shared" ca="1" si="65"/>
        <v/>
      </c>
      <c r="F602" s="140" t="str">
        <f t="shared" ca="1" si="66"/>
        <v/>
      </c>
      <c r="G602" s="140" t="str">
        <f t="shared" ca="1" si="67"/>
        <v/>
      </c>
      <c r="H602" s="140" t="str">
        <f t="shared" ca="1" si="68"/>
        <v/>
      </c>
      <c r="J602" s="122"/>
    </row>
    <row r="603" spans="1:10" x14ac:dyDescent="0.3">
      <c r="A603" s="138" t="str">
        <f t="shared" ca="1" si="69"/>
        <v/>
      </c>
      <c r="B603" s="139" t="str">
        <f t="shared" ca="1" si="63"/>
        <v/>
      </c>
      <c r="C603" s="140" t="str">
        <f t="shared" ca="1" si="64"/>
        <v/>
      </c>
      <c r="D603" s="140" t="str">
        <f t="shared" ca="1" si="65"/>
        <v/>
      </c>
      <c r="F603" s="140" t="str">
        <f t="shared" ca="1" si="66"/>
        <v/>
      </c>
      <c r="G603" s="140" t="str">
        <f t="shared" ca="1" si="67"/>
        <v/>
      </c>
      <c r="H603" s="140" t="str">
        <f t="shared" ca="1" si="68"/>
        <v/>
      </c>
      <c r="J603" s="122"/>
    </row>
    <row r="604" spans="1:10" x14ac:dyDescent="0.3">
      <c r="A604" s="138" t="str">
        <f t="shared" ca="1" si="69"/>
        <v/>
      </c>
      <c r="B604" s="139" t="str">
        <f t="shared" ca="1" si="63"/>
        <v/>
      </c>
      <c r="C604" s="140" t="str">
        <f t="shared" ca="1" si="64"/>
        <v/>
      </c>
      <c r="D604" s="140" t="str">
        <f t="shared" ca="1" si="65"/>
        <v/>
      </c>
      <c r="F604" s="140" t="str">
        <f t="shared" ca="1" si="66"/>
        <v/>
      </c>
      <c r="G604" s="140" t="str">
        <f t="shared" ca="1" si="67"/>
        <v/>
      </c>
      <c r="H604" s="140" t="str">
        <f t="shared" ca="1" si="68"/>
        <v/>
      </c>
      <c r="J604" s="122"/>
    </row>
    <row r="605" spans="1:10" x14ac:dyDescent="0.3">
      <c r="A605" s="138" t="str">
        <f t="shared" ca="1" si="69"/>
        <v/>
      </c>
      <c r="B605" s="139" t="str">
        <f t="shared" ca="1" si="63"/>
        <v/>
      </c>
      <c r="C605" s="140" t="str">
        <f t="shared" ca="1" si="64"/>
        <v/>
      </c>
      <c r="D605" s="140" t="str">
        <f t="shared" ca="1" si="65"/>
        <v/>
      </c>
      <c r="F605" s="140" t="str">
        <f t="shared" ca="1" si="66"/>
        <v/>
      </c>
      <c r="G605" s="140" t="str">
        <f t="shared" ca="1" si="67"/>
        <v/>
      </c>
      <c r="H605" s="140" t="str">
        <f t="shared" ca="1" si="68"/>
        <v/>
      </c>
      <c r="J605" s="122"/>
    </row>
    <row r="606" spans="1:10" x14ac:dyDescent="0.3">
      <c r="A606" s="138" t="str">
        <f t="shared" ca="1" si="69"/>
        <v/>
      </c>
      <c r="B606" s="139" t="str">
        <f t="shared" ca="1" si="63"/>
        <v/>
      </c>
      <c r="C606" s="140" t="str">
        <f t="shared" ca="1" si="64"/>
        <v/>
      </c>
      <c r="D606" s="140" t="str">
        <f t="shared" ca="1" si="65"/>
        <v/>
      </c>
      <c r="F606" s="140" t="str">
        <f t="shared" ca="1" si="66"/>
        <v/>
      </c>
      <c r="G606" s="140" t="str">
        <f t="shared" ca="1" si="67"/>
        <v/>
      </c>
      <c r="H606" s="140" t="str">
        <f t="shared" ca="1" si="68"/>
        <v/>
      </c>
      <c r="J606" s="122"/>
    </row>
    <row r="607" spans="1:10" x14ac:dyDescent="0.3">
      <c r="A607" s="138" t="str">
        <f t="shared" ca="1" si="69"/>
        <v/>
      </c>
      <c r="B607" s="139" t="str">
        <f t="shared" ca="1" si="63"/>
        <v/>
      </c>
      <c r="C607" s="140" t="str">
        <f t="shared" ca="1" si="64"/>
        <v/>
      </c>
      <c r="D607" s="140" t="str">
        <f t="shared" ca="1" si="65"/>
        <v/>
      </c>
      <c r="F607" s="140" t="str">
        <f t="shared" ca="1" si="66"/>
        <v/>
      </c>
      <c r="G607" s="140" t="str">
        <f t="shared" ca="1" si="67"/>
        <v/>
      </c>
      <c r="H607" s="140" t="str">
        <f t="shared" ca="1" si="68"/>
        <v/>
      </c>
      <c r="J607" s="122"/>
    </row>
    <row r="608" spans="1:10" x14ac:dyDescent="0.3">
      <c r="A608" s="138" t="str">
        <f t="shared" ca="1" si="69"/>
        <v/>
      </c>
      <c r="B608" s="139" t="str">
        <f t="shared" ca="1" si="63"/>
        <v/>
      </c>
      <c r="C608" s="140" t="str">
        <f t="shared" ca="1" si="64"/>
        <v/>
      </c>
      <c r="D608" s="140" t="str">
        <f t="shared" ca="1" si="65"/>
        <v/>
      </c>
      <c r="F608" s="140" t="str">
        <f t="shared" ca="1" si="66"/>
        <v/>
      </c>
      <c r="G608" s="140" t="str">
        <f t="shared" ca="1" si="67"/>
        <v/>
      </c>
      <c r="H608" s="140" t="str">
        <f t="shared" ca="1" si="68"/>
        <v/>
      </c>
      <c r="J608" s="122"/>
    </row>
    <row r="609" spans="1:10" x14ac:dyDescent="0.3">
      <c r="A609" s="138" t="str">
        <f t="shared" ca="1" si="69"/>
        <v/>
      </c>
      <c r="B609" s="139" t="str">
        <f t="shared" ca="1" si="63"/>
        <v/>
      </c>
      <c r="C609" s="140" t="str">
        <f t="shared" ca="1" si="64"/>
        <v/>
      </c>
      <c r="D609" s="140" t="str">
        <f t="shared" ca="1" si="65"/>
        <v/>
      </c>
      <c r="F609" s="140" t="str">
        <f t="shared" ca="1" si="66"/>
        <v/>
      </c>
      <c r="G609" s="140" t="str">
        <f t="shared" ca="1" si="67"/>
        <v/>
      </c>
      <c r="H609" s="140" t="str">
        <f t="shared" ca="1" si="68"/>
        <v/>
      </c>
      <c r="J609" s="122"/>
    </row>
    <row r="610" spans="1:10" x14ac:dyDescent="0.3">
      <c r="A610" s="138" t="str">
        <f t="shared" ca="1" si="69"/>
        <v/>
      </c>
      <c r="B610" s="139" t="str">
        <f t="shared" ca="1" si="63"/>
        <v/>
      </c>
      <c r="C610" s="140" t="str">
        <f t="shared" ca="1" si="64"/>
        <v/>
      </c>
      <c r="D610" s="140" t="str">
        <f t="shared" ca="1" si="65"/>
        <v/>
      </c>
      <c r="F610" s="140" t="str">
        <f t="shared" ca="1" si="66"/>
        <v/>
      </c>
      <c r="G610" s="140" t="str">
        <f t="shared" ca="1" si="67"/>
        <v/>
      </c>
      <c r="H610" s="140" t="str">
        <f t="shared" ca="1" si="68"/>
        <v/>
      </c>
      <c r="J610" s="122"/>
    </row>
    <row r="611" spans="1:10" x14ac:dyDescent="0.3">
      <c r="A611" s="138" t="str">
        <f t="shared" ca="1" si="69"/>
        <v/>
      </c>
      <c r="B611" s="139" t="str">
        <f t="shared" ca="1" si="63"/>
        <v/>
      </c>
      <c r="C611" s="140" t="str">
        <f t="shared" ca="1" si="64"/>
        <v/>
      </c>
      <c r="D611" s="140" t="str">
        <f t="shared" ca="1" si="65"/>
        <v/>
      </c>
      <c r="F611" s="140" t="str">
        <f t="shared" ca="1" si="66"/>
        <v/>
      </c>
      <c r="G611" s="140" t="str">
        <f t="shared" ca="1" si="67"/>
        <v/>
      </c>
      <c r="H611" s="140" t="str">
        <f t="shared" ca="1" si="68"/>
        <v/>
      </c>
      <c r="J611" s="122"/>
    </row>
    <row r="612" spans="1:10" x14ac:dyDescent="0.3">
      <c r="A612" s="138" t="str">
        <f t="shared" ca="1" si="69"/>
        <v/>
      </c>
      <c r="B612" s="139" t="str">
        <f t="shared" ca="1" si="63"/>
        <v/>
      </c>
      <c r="C612" s="140" t="str">
        <f t="shared" ca="1" si="64"/>
        <v/>
      </c>
      <c r="D612" s="140" t="str">
        <f t="shared" ca="1" si="65"/>
        <v/>
      </c>
      <c r="F612" s="140" t="str">
        <f t="shared" ca="1" si="66"/>
        <v/>
      </c>
      <c r="G612" s="140" t="str">
        <f t="shared" ca="1" si="67"/>
        <v/>
      </c>
      <c r="H612" s="140" t="str">
        <f t="shared" ca="1" si="68"/>
        <v/>
      </c>
      <c r="J612" s="122"/>
    </row>
    <row r="613" spans="1:10" x14ac:dyDescent="0.3">
      <c r="A613" s="138" t="str">
        <f t="shared" ca="1" si="69"/>
        <v/>
      </c>
      <c r="B613" s="139" t="str">
        <f t="shared" ca="1" si="63"/>
        <v/>
      </c>
      <c r="C613" s="140" t="str">
        <f t="shared" ca="1" si="64"/>
        <v/>
      </c>
      <c r="D613" s="140" t="str">
        <f t="shared" ca="1" si="65"/>
        <v/>
      </c>
      <c r="F613" s="140" t="str">
        <f t="shared" ca="1" si="66"/>
        <v/>
      </c>
      <c r="G613" s="140" t="str">
        <f t="shared" ca="1" si="67"/>
        <v/>
      </c>
      <c r="H613" s="140" t="str">
        <f t="shared" ca="1" si="68"/>
        <v/>
      </c>
      <c r="J613" s="122"/>
    </row>
    <row r="614" spans="1:10" x14ac:dyDescent="0.3">
      <c r="A614" s="138" t="str">
        <f t="shared" ca="1" si="69"/>
        <v/>
      </c>
      <c r="B614" s="139" t="str">
        <f t="shared" ca="1" si="63"/>
        <v/>
      </c>
      <c r="C614" s="140" t="str">
        <f t="shared" ca="1" si="64"/>
        <v/>
      </c>
      <c r="D614" s="140" t="str">
        <f t="shared" ca="1" si="65"/>
        <v/>
      </c>
      <c r="F614" s="140" t="str">
        <f t="shared" ca="1" si="66"/>
        <v/>
      </c>
      <c r="G614" s="140" t="str">
        <f t="shared" ca="1" si="67"/>
        <v/>
      </c>
      <c r="H614" s="140" t="str">
        <f t="shared" ca="1" si="68"/>
        <v/>
      </c>
      <c r="J614" s="122"/>
    </row>
    <row r="615" spans="1:10" x14ac:dyDescent="0.3">
      <c r="A615" s="138" t="str">
        <f t="shared" ca="1" si="69"/>
        <v/>
      </c>
      <c r="B615" s="139" t="str">
        <f t="shared" ca="1" si="63"/>
        <v/>
      </c>
      <c r="C615" s="140" t="str">
        <f t="shared" ca="1" si="64"/>
        <v/>
      </c>
      <c r="D615" s="140" t="str">
        <f t="shared" ca="1" si="65"/>
        <v/>
      </c>
      <c r="F615" s="140" t="str">
        <f t="shared" ca="1" si="66"/>
        <v/>
      </c>
      <c r="G615" s="140" t="str">
        <f t="shared" ca="1" si="67"/>
        <v/>
      </c>
      <c r="H615" s="140" t="str">
        <f t="shared" ca="1" si="68"/>
        <v/>
      </c>
      <c r="J615" s="122"/>
    </row>
    <row r="616" spans="1:10" x14ac:dyDescent="0.3">
      <c r="A616" s="138" t="str">
        <f t="shared" ca="1" si="69"/>
        <v/>
      </c>
      <c r="B616" s="139" t="str">
        <f t="shared" ca="1" si="63"/>
        <v/>
      </c>
      <c r="C616" s="140" t="str">
        <f t="shared" ca="1" si="64"/>
        <v/>
      </c>
      <c r="D616" s="140" t="str">
        <f t="shared" ca="1" si="65"/>
        <v/>
      </c>
      <c r="F616" s="140" t="str">
        <f t="shared" ca="1" si="66"/>
        <v/>
      </c>
      <c r="G616" s="140" t="str">
        <f t="shared" ca="1" si="67"/>
        <v/>
      </c>
      <c r="H616" s="140" t="str">
        <f t="shared" ca="1" si="68"/>
        <v/>
      </c>
      <c r="J616" s="122"/>
    </row>
    <row r="617" spans="1:10" x14ac:dyDescent="0.3">
      <c r="A617" s="138" t="str">
        <f t="shared" ca="1" si="69"/>
        <v/>
      </c>
      <c r="B617" s="139" t="str">
        <f t="shared" ca="1" si="63"/>
        <v/>
      </c>
      <c r="C617" s="140" t="str">
        <f t="shared" ca="1" si="64"/>
        <v/>
      </c>
      <c r="D617" s="140" t="str">
        <f t="shared" ca="1" si="65"/>
        <v/>
      </c>
      <c r="F617" s="140" t="str">
        <f t="shared" ca="1" si="66"/>
        <v/>
      </c>
      <c r="G617" s="140" t="str">
        <f t="shared" ca="1" si="67"/>
        <v/>
      </c>
      <c r="H617" s="140" t="str">
        <f t="shared" ca="1" si="68"/>
        <v/>
      </c>
      <c r="J617" s="122"/>
    </row>
    <row r="618" spans="1:10" x14ac:dyDescent="0.3">
      <c r="A618" s="138" t="str">
        <f t="shared" ca="1" si="69"/>
        <v/>
      </c>
      <c r="B618" s="139" t="str">
        <f t="shared" ca="1" si="63"/>
        <v/>
      </c>
      <c r="C618" s="140" t="str">
        <f t="shared" ca="1" si="64"/>
        <v/>
      </c>
      <c r="D618" s="140" t="str">
        <f t="shared" ca="1" si="65"/>
        <v/>
      </c>
      <c r="F618" s="140" t="str">
        <f t="shared" ca="1" si="66"/>
        <v/>
      </c>
      <c r="G618" s="140" t="str">
        <f t="shared" ca="1" si="67"/>
        <v/>
      </c>
      <c r="H618" s="140" t="str">
        <f t="shared" ca="1" si="68"/>
        <v/>
      </c>
      <c r="J618" s="122"/>
    </row>
    <row r="619" spans="1:10" x14ac:dyDescent="0.3">
      <c r="A619" s="138" t="str">
        <f t="shared" ca="1" si="69"/>
        <v/>
      </c>
      <c r="B619" s="139" t="str">
        <f t="shared" ca="1" si="63"/>
        <v/>
      </c>
      <c r="C619" s="140" t="str">
        <f t="shared" ca="1" si="64"/>
        <v/>
      </c>
      <c r="D619" s="140" t="str">
        <f t="shared" ca="1" si="65"/>
        <v/>
      </c>
      <c r="F619" s="140" t="str">
        <f t="shared" ca="1" si="66"/>
        <v/>
      </c>
      <c r="G619" s="140" t="str">
        <f t="shared" ca="1" si="67"/>
        <v/>
      </c>
      <c r="H619" s="140" t="str">
        <f t="shared" ca="1" si="68"/>
        <v/>
      </c>
      <c r="J619" s="122"/>
    </row>
    <row r="620" spans="1:10" x14ac:dyDescent="0.3">
      <c r="A620" s="138" t="str">
        <f t="shared" ca="1" si="69"/>
        <v/>
      </c>
      <c r="B620" s="139" t="str">
        <f t="shared" ca="1" si="63"/>
        <v/>
      </c>
      <c r="C620" s="140" t="str">
        <f t="shared" ca="1" si="64"/>
        <v/>
      </c>
      <c r="D620" s="140" t="str">
        <f t="shared" ca="1" si="65"/>
        <v/>
      </c>
      <c r="F620" s="140" t="str">
        <f t="shared" ca="1" si="66"/>
        <v/>
      </c>
      <c r="G620" s="140" t="str">
        <f t="shared" ca="1" si="67"/>
        <v/>
      </c>
      <c r="H620" s="140" t="str">
        <f t="shared" ca="1" si="68"/>
        <v/>
      </c>
      <c r="J620" s="122"/>
    </row>
    <row r="621" spans="1:10" x14ac:dyDescent="0.3">
      <c r="A621" s="138" t="str">
        <f t="shared" ca="1" si="69"/>
        <v/>
      </c>
      <c r="B621" s="139" t="str">
        <f t="shared" ca="1" si="63"/>
        <v/>
      </c>
      <c r="C621" s="140" t="str">
        <f t="shared" ca="1" si="64"/>
        <v/>
      </c>
      <c r="D621" s="140" t="str">
        <f t="shared" ca="1" si="65"/>
        <v/>
      </c>
      <c r="F621" s="140" t="str">
        <f t="shared" ca="1" si="66"/>
        <v/>
      </c>
      <c r="G621" s="140" t="str">
        <f t="shared" ca="1" si="67"/>
        <v/>
      </c>
      <c r="H621" s="140" t="str">
        <f t="shared" ca="1" si="68"/>
        <v/>
      </c>
      <c r="J621" s="122"/>
    </row>
    <row r="622" spans="1:10" x14ac:dyDescent="0.3">
      <c r="A622" s="138" t="str">
        <f t="shared" ca="1" si="69"/>
        <v/>
      </c>
      <c r="B622" s="139" t="str">
        <f t="shared" ca="1" si="63"/>
        <v/>
      </c>
      <c r="C622" s="140" t="str">
        <f t="shared" ca="1" si="64"/>
        <v/>
      </c>
      <c r="D622" s="140" t="str">
        <f t="shared" ca="1" si="65"/>
        <v/>
      </c>
      <c r="F622" s="140" t="str">
        <f t="shared" ca="1" si="66"/>
        <v/>
      </c>
      <c r="G622" s="140" t="str">
        <f t="shared" ca="1" si="67"/>
        <v/>
      </c>
      <c r="H622" s="140" t="str">
        <f t="shared" ca="1" si="68"/>
        <v/>
      </c>
      <c r="J622" s="122"/>
    </row>
    <row r="623" spans="1:10" x14ac:dyDescent="0.3">
      <c r="A623" s="138" t="str">
        <f t="shared" ca="1" si="69"/>
        <v/>
      </c>
      <c r="B623" s="139" t="str">
        <f t="shared" ca="1" si="63"/>
        <v/>
      </c>
      <c r="C623" s="140" t="str">
        <f t="shared" ca="1" si="64"/>
        <v/>
      </c>
      <c r="D623" s="140" t="str">
        <f t="shared" ca="1" si="65"/>
        <v/>
      </c>
      <c r="F623" s="140" t="str">
        <f t="shared" ca="1" si="66"/>
        <v/>
      </c>
      <c r="G623" s="140" t="str">
        <f t="shared" ca="1" si="67"/>
        <v/>
      </c>
      <c r="H623" s="140" t="str">
        <f t="shared" ca="1" si="68"/>
        <v/>
      </c>
      <c r="J623" s="122"/>
    </row>
    <row r="624" spans="1:10" x14ac:dyDescent="0.3">
      <c r="A624" s="138" t="str">
        <f t="shared" ca="1" si="69"/>
        <v/>
      </c>
      <c r="B624" s="139" t="str">
        <f t="shared" ca="1" si="63"/>
        <v/>
      </c>
      <c r="C624" s="140" t="str">
        <f t="shared" ca="1" si="64"/>
        <v/>
      </c>
      <c r="D624" s="140" t="str">
        <f t="shared" ca="1" si="65"/>
        <v/>
      </c>
      <c r="F624" s="140" t="str">
        <f t="shared" ca="1" si="66"/>
        <v/>
      </c>
      <c r="G624" s="140" t="str">
        <f t="shared" ca="1" si="67"/>
        <v/>
      </c>
      <c r="H624" s="140" t="str">
        <f t="shared" ca="1" si="68"/>
        <v/>
      </c>
      <c r="J624" s="122"/>
    </row>
    <row r="625" spans="1:10" x14ac:dyDescent="0.3">
      <c r="A625" s="138" t="str">
        <f t="shared" ca="1" si="69"/>
        <v/>
      </c>
      <c r="B625" s="139" t="str">
        <f t="shared" ca="1" si="63"/>
        <v/>
      </c>
      <c r="C625" s="140" t="str">
        <f t="shared" ca="1" si="64"/>
        <v/>
      </c>
      <c r="D625" s="140" t="str">
        <f t="shared" ca="1" si="65"/>
        <v/>
      </c>
      <c r="F625" s="140" t="str">
        <f t="shared" ca="1" si="66"/>
        <v/>
      </c>
      <c r="G625" s="140" t="str">
        <f t="shared" ca="1" si="67"/>
        <v/>
      </c>
      <c r="H625" s="140" t="str">
        <f t="shared" ca="1" si="68"/>
        <v/>
      </c>
      <c r="J625" s="122"/>
    </row>
    <row r="626" spans="1:10" x14ac:dyDescent="0.3">
      <c r="A626" s="138" t="str">
        <f t="shared" ca="1" si="69"/>
        <v/>
      </c>
      <c r="B626" s="139" t="str">
        <f t="shared" ca="1" si="63"/>
        <v/>
      </c>
      <c r="C626" s="140" t="str">
        <f t="shared" ca="1" si="64"/>
        <v/>
      </c>
      <c r="D626" s="140" t="str">
        <f t="shared" ca="1" si="65"/>
        <v/>
      </c>
      <c r="F626" s="140" t="str">
        <f t="shared" ca="1" si="66"/>
        <v/>
      </c>
      <c r="G626" s="140" t="str">
        <f t="shared" ca="1" si="67"/>
        <v/>
      </c>
      <c r="H626" s="140" t="str">
        <f t="shared" ca="1" si="68"/>
        <v/>
      </c>
      <c r="J626" s="122"/>
    </row>
    <row r="627" spans="1:10" x14ac:dyDescent="0.3">
      <c r="A627" s="138" t="str">
        <f t="shared" ca="1" si="69"/>
        <v/>
      </c>
      <c r="B627" s="139" t="str">
        <f t="shared" ca="1" si="63"/>
        <v/>
      </c>
      <c r="C627" s="140" t="str">
        <f t="shared" ca="1" si="64"/>
        <v/>
      </c>
      <c r="D627" s="140" t="str">
        <f t="shared" ca="1" si="65"/>
        <v/>
      </c>
      <c r="F627" s="140" t="str">
        <f t="shared" ca="1" si="66"/>
        <v/>
      </c>
      <c r="G627" s="140" t="str">
        <f t="shared" ca="1" si="67"/>
        <v/>
      </c>
      <c r="H627" s="140" t="str">
        <f t="shared" ca="1" si="68"/>
        <v/>
      </c>
      <c r="J627" s="122"/>
    </row>
    <row r="628" spans="1:10" x14ac:dyDescent="0.3">
      <c r="A628" s="138" t="str">
        <f t="shared" ca="1" si="69"/>
        <v/>
      </c>
      <c r="B628" s="139" t="str">
        <f t="shared" ca="1" si="63"/>
        <v/>
      </c>
      <c r="C628" s="140" t="str">
        <f t="shared" ca="1" si="64"/>
        <v/>
      </c>
      <c r="D628" s="140" t="str">
        <f t="shared" ca="1" si="65"/>
        <v/>
      </c>
      <c r="F628" s="140" t="str">
        <f t="shared" ca="1" si="66"/>
        <v/>
      </c>
      <c r="G628" s="140" t="str">
        <f t="shared" ca="1" si="67"/>
        <v/>
      </c>
      <c r="H628" s="140" t="str">
        <f t="shared" ca="1" si="68"/>
        <v/>
      </c>
      <c r="J628" s="122"/>
    </row>
    <row r="629" spans="1:10" x14ac:dyDescent="0.3">
      <c r="A629" s="138" t="str">
        <f t="shared" ca="1" si="69"/>
        <v/>
      </c>
      <c r="B629" s="139" t="str">
        <f t="shared" ca="1" si="63"/>
        <v/>
      </c>
      <c r="C629" s="140" t="str">
        <f t="shared" ca="1" si="64"/>
        <v/>
      </c>
      <c r="D629" s="140" t="str">
        <f t="shared" ca="1" si="65"/>
        <v/>
      </c>
      <c r="F629" s="140" t="str">
        <f t="shared" ca="1" si="66"/>
        <v/>
      </c>
      <c r="G629" s="140" t="str">
        <f t="shared" ca="1" si="67"/>
        <v/>
      </c>
      <c r="H629" s="140" t="str">
        <f t="shared" ca="1" si="68"/>
        <v/>
      </c>
      <c r="J629" s="122"/>
    </row>
    <row r="630" spans="1:10" x14ac:dyDescent="0.3">
      <c r="A630" s="138" t="str">
        <f t="shared" ca="1" si="69"/>
        <v/>
      </c>
      <c r="B630" s="139" t="str">
        <f t="shared" ca="1" si="63"/>
        <v/>
      </c>
      <c r="C630" s="140" t="str">
        <f t="shared" ca="1" si="64"/>
        <v/>
      </c>
      <c r="D630" s="140" t="str">
        <f t="shared" ca="1" si="65"/>
        <v/>
      </c>
      <c r="F630" s="140" t="str">
        <f t="shared" ca="1" si="66"/>
        <v/>
      </c>
      <c r="G630" s="140" t="str">
        <f t="shared" ca="1" si="67"/>
        <v/>
      </c>
      <c r="H630" s="140" t="str">
        <f t="shared" ca="1" si="68"/>
        <v/>
      </c>
      <c r="J630" s="122"/>
    </row>
    <row r="631" spans="1:10" x14ac:dyDescent="0.3">
      <c r="A631" s="138" t="str">
        <f t="shared" ca="1" si="69"/>
        <v/>
      </c>
      <c r="B631" s="139" t="str">
        <f t="shared" ca="1" si="63"/>
        <v/>
      </c>
      <c r="C631" s="140" t="str">
        <f t="shared" ca="1" si="64"/>
        <v/>
      </c>
      <c r="D631" s="140" t="str">
        <f t="shared" ca="1" si="65"/>
        <v/>
      </c>
      <c r="F631" s="140" t="str">
        <f t="shared" ca="1" si="66"/>
        <v/>
      </c>
      <c r="G631" s="140" t="str">
        <f t="shared" ca="1" si="67"/>
        <v/>
      </c>
      <c r="H631" s="140" t="str">
        <f t="shared" ca="1" si="68"/>
        <v/>
      </c>
      <c r="J631" s="122"/>
    </row>
    <row r="632" spans="1:10" x14ac:dyDescent="0.3">
      <c r="A632" s="138" t="str">
        <f t="shared" ca="1" si="69"/>
        <v/>
      </c>
      <c r="B632" s="139" t="str">
        <f t="shared" ca="1" si="63"/>
        <v/>
      </c>
      <c r="C632" s="140" t="str">
        <f t="shared" ca="1" si="64"/>
        <v/>
      </c>
      <c r="D632" s="140" t="str">
        <f t="shared" ca="1" si="65"/>
        <v/>
      </c>
      <c r="F632" s="140" t="str">
        <f t="shared" ca="1" si="66"/>
        <v/>
      </c>
      <c r="G632" s="140" t="str">
        <f t="shared" ca="1" si="67"/>
        <v/>
      </c>
      <c r="H632" s="140" t="str">
        <f t="shared" ca="1" si="68"/>
        <v/>
      </c>
      <c r="J632" s="122"/>
    </row>
    <row r="633" spans="1:10" x14ac:dyDescent="0.3">
      <c r="A633" s="138" t="str">
        <f t="shared" ca="1" si="69"/>
        <v/>
      </c>
      <c r="B633" s="139" t="str">
        <f t="shared" ca="1" si="63"/>
        <v/>
      </c>
      <c r="C633" s="140" t="str">
        <f t="shared" ca="1" si="64"/>
        <v/>
      </c>
      <c r="D633" s="140" t="str">
        <f t="shared" ca="1" si="65"/>
        <v/>
      </c>
      <c r="F633" s="140" t="str">
        <f t="shared" ca="1" si="66"/>
        <v/>
      </c>
      <c r="G633" s="140" t="str">
        <f t="shared" ca="1" si="67"/>
        <v/>
      </c>
      <c r="H633" s="140" t="str">
        <f t="shared" ca="1" si="68"/>
        <v/>
      </c>
      <c r="J633" s="122"/>
    </row>
    <row r="634" spans="1:10" x14ac:dyDescent="0.3">
      <c r="A634" s="138" t="str">
        <f t="shared" ca="1" si="69"/>
        <v/>
      </c>
      <c r="B634" s="139" t="str">
        <f t="shared" ca="1" si="63"/>
        <v/>
      </c>
      <c r="C634" s="140" t="str">
        <f t="shared" ca="1" si="64"/>
        <v/>
      </c>
      <c r="D634" s="140" t="str">
        <f t="shared" ca="1" si="65"/>
        <v/>
      </c>
      <c r="F634" s="140" t="str">
        <f t="shared" ca="1" si="66"/>
        <v/>
      </c>
      <c r="G634" s="140" t="str">
        <f t="shared" ca="1" si="67"/>
        <v/>
      </c>
      <c r="H634" s="140" t="str">
        <f t="shared" ca="1" si="68"/>
        <v/>
      </c>
      <c r="J634" s="122"/>
    </row>
    <row r="635" spans="1:10" x14ac:dyDescent="0.3">
      <c r="A635" s="138" t="str">
        <f t="shared" ca="1" si="69"/>
        <v/>
      </c>
      <c r="B635" s="139" t="str">
        <f t="shared" ca="1" si="63"/>
        <v/>
      </c>
      <c r="C635" s="140" t="str">
        <f t="shared" ca="1" si="64"/>
        <v/>
      </c>
      <c r="D635" s="140" t="str">
        <f t="shared" ca="1" si="65"/>
        <v/>
      </c>
      <c r="F635" s="140" t="str">
        <f t="shared" ca="1" si="66"/>
        <v/>
      </c>
      <c r="G635" s="140" t="str">
        <f t="shared" ca="1" si="67"/>
        <v/>
      </c>
      <c r="H635" s="140" t="str">
        <f t="shared" ca="1" si="68"/>
        <v/>
      </c>
      <c r="J635" s="122"/>
    </row>
    <row r="636" spans="1:10" x14ac:dyDescent="0.3">
      <c r="A636" s="138" t="str">
        <f t="shared" ca="1" si="69"/>
        <v/>
      </c>
      <c r="B636" s="139" t="str">
        <f t="shared" ca="1" si="63"/>
        <v/>
      </c>
      <c r="C636" s="140" t="str">
        <f t="shared" ca="1" si="64"/>
        <v/>
      </c>
      <c r="D636" s="140" t="str">
        <f t="shared" ca="1" si="65"/>
        <v/>
      </c>
      <c r="F636" s="140" t="str">
        <f t="shared" ca="1" si="66"/>
        <v/>
      </c>
      <c r="G636" s="140" t="str">
        <f t="shared" ca="1" si="67"/>
        <v/>
      </c>
      <c r="H636" s="140" t="str">
        <f t="shared" ca="1" si="68"/>
        <v/>
      </c>
      <c r="J636" s="122"/>
    </row>
    <row r="637" spans="1:10" x14ac:dyDescent="0.3">
      <c r="A637" s="138" t="str">
        <f t="shared" ca="1" si="69"/>
        <v/>
      </c>
      <c r="B637" s="139" t="str">
        <f t="shared" ca="1" si="63"/>
        <v/>
      </c>
      <c r="C637" s="140" t="str">
        <f t="shared" ca="1" si="64"/>
        <v/>
      </c>
      <c r="D637" s="140" t="str">
        <f t="shared" ca="1" si="65"/>
        <v/>
      </c>
      <c r="F637" s="140" t="str">
        <f t="shared" ca="1" si="66"/>
        <v/>
      </c>
      <c r="G637" s="140" t="str">
        <f t="shared" ca="1" si="67"/>
        <v/>
      </c>
      <c r="H637" s="140" t="str">
        <f t="shared" ca="1" si="68"/>
        <v/>
      </c>
      <c r="J637" s="122"/>
    </row>
    <row r="638" spans="1:10" x14ac:dyDescent="0.3">
      <c r="A638" s="138" t="str">
        <f t="shared" ca="1" si="69"/>
        <v/>
      </c>
      <c r="B638" s="139" t="str">
        <f t="shared" ca="1" si="63"/>
        <v/>
      </c>
      <c r="C638" s="140" t="str">
        <f t="shared" ca="1" si="64"/>
        <v/>
      </c>
      <c r="D638" s="140" t="str">
        <f t="shared" ca="1" si="65"/>
        <v/>
      </c>
      <c r="F638" s="140" t="str">
        <f t="shared" ca="1" si="66"/>
        <v/>
      </c>
      <c r="G638" s="140" t="str">
        <f t="shared" ca="1" si="67"/>
        <v/>
      </c>
      <c r="H638" s="140" t="str">
        <f t="shared" ca="1" si="68"/>
        <v/>
      </c>
      <c r="J638" s="122"/>
    </row>
    <row r="639" spans="1:10" x14ac:dyDescent="0.3">
      <c r="A639" s="138" t="str">
        <f t="shared" ca="1" si="69"/>
        <v/>
      </c>
      <c r="B639" s="139" t="str">
        <f t="shared" ca="1" si="63"/>
        <v/>
      </c>
      <c r="C639" s="140" t="str">
        <f t="shared" ca="1" si="64"/>
        <v/>
      </c>
      <c r="D639" s="140" t="str">
        <f t="shared" ca="1" si="65"/>
        <v/>
      </c>
      <c r="F639" s="140" t="str">
        <f t="shared" ca="1" si="66"/>
        <v/>
      </c>
      <c r="G639" s="140" t="str">
        <f t="shared" ca="1" si="67"/>
        <v/>
      </c>
      <c r="H639" s="140" t="str">
        <f t="shared" ca="1" si="68"/>
        <v/>
      </c>
      <c r="J639" s="122"/>
    </row>
    <row r="640" spans="1:10" x14ac:dyDescent="0.3">
      <c r="A640" s="138" t="str">
        <f t="shared" ca="1" si="69"/>
        <v/>
      </c>
      <c r="B640" s="139" t="str">
        <f t="shared" ca="1" si="63"/>
        <v/>
      </c>
      <c r="C640" s="140" t="str">
        <f t="shared" ca="1" si="64"/>
        <v/>
      </c>
      <c r="D640" s="140" t="str">
        <f t="shared" ca="1" si="65"/>
        <v/>
      </c>
      <c r="F640" s="140" t="str">
        <f t="shared" ca="1" si="66"/>
        <v/>
      </c>
      <c r="G640" s="140" t="str">
        <f t="shared" ca="1" si="67"/>
        <v/>
      </c>
      <c r="H640" s="140" t="str">
        <f t="shared" ca="1" si="68"/>
        <v/>
      </c>
      <c r="J640" s="122"/>
    </row>
    <row r="641" spans="1:10" x14ac:dyDescent="0.3">
      <c r="A641" s="138" t="str">
        <f t="shared" ca="1" si="69"/>
        <v/>
      </c>
      <c r="B641" s="139" t="str">
        <f t="shared" ca="1" si="63"/>
        <v/>
      </c>
      <c r="C641" s="140" t="str">
        <f t="shared" ca="1" si="64"/>
        <v/>
      </c>
      <c r="D641" s="140" t="str">
        <f t="shared" ca="1" si="65"/>
        <v/>
      </c>
      <c r="F641" s="140" t="str">
        <f t="shared" ca="1" si="66"/>
        <v/>
      </c>
      <c r="G641" s="140" t="str">
        <f t="shared" ca="1" si="67"/>
        <v/>
      </c>
      <c r="H641" s="140" t="str">
        <f t="shared" ca="1" si="68"/>
        <v/>
      </c>
      <c r="J641" s="122"/>
    </row>
    <row r="642" spans="1:10" x14ac:dyDescent="0.3">
      <c r="A642" s="138" t="str">
        <f t="shared" ca="1" si="69"/>
        <v/>
      </c>
      <c r="B642" s="139" t="str">
        <f t="shared" ca="1" si="63"/>
        <v/>
      </c>
      <c r="C642" s="140" t="str">
        <f t="shared" ca="1" si="64"/>
        <v/>
      </c>
      <c r="D642" s="140" t="str">
        <f t="shared" ca="1" si="65"/>
        <v/>
      </c>
      <c r="F642" s="140" t="str">
        <f t="shared" ca="1" si="66"/>
        <v/>
      </c>
      <c r="G642" s="140" t="str">
        <f t="shared" ca="1" si="67"/>
        <v/>
      </c>
      <c r="H642" s="140" t="str">
        <f t="shared" ca="1" si="68"/>
        <v/>
      </c>
      <c r="J642" s="122"/>
    </row>
    <row r="643" spans="1:10" x14ac:dyDescent="0.3">
      <c r="A643" s="138" t="str">
        <f t="shared" ca="1" si="69"/>
        <v/>
      </c>
      <c r="B643" s="139" t="str">
        <f t="shared" ca="1" si="63"/>
        <v/>
      </c>
      <c r="C643" s="140" t="str">
        <f t="shared" ca="1" si="64"/>
        <v/>
      </c>
      <c r="D643" s="140" t="str">
        <f t="shared" ca="1" si="65"/>
        <v/>
      </c>
      <c r="F643" s="140" t="str">
        <f t="shared" ca="1" si="66"/>
        <v/>
      </c>
      <c r="G643" s="140" t="str">
        <f t="shared" ca="1" si="67"/>
        <v/>
      </c>
      <c r="H643" s="140" t="str">
        <f t="shared" ca="1" si="68"/>
        <v/>
      </c>
      <c r="J643" s="122"/>
    </row>
    <row r="644" spans="1:10" x14ac:dyDescent="0.3">
      <c r="A644" s="138" t="str">
        <f t="shared" ca="1" si="69"/>
        <v/>
      </c>
      <c r="B644" s="139" t="str">
        <f t="shared" ca="1" si="63"/>
        <v/>
      </c>
      <c r="C644" s="140" t="str">
        <f t="shared" ca="1" si="64"/>
        <v/>
      </c>
      <c r="D644" s="140" t="str">
        <f t="shared" ca="1" si="65"/>
        <v/>
      </c>
      <c r="F644" s="140" t="str">
        <f t="shared" ca="1" si="66"/>
        <v/>
      </c>
      <c r="G644" s="140" t="str">
        <f t="shared" ca="1" si="67"/>
        <v/>
      </c>
      <c r="H644" s="140" t="str">
        <f t="shared" ca="1" si="68"/>
        <v/>
      </c>
      <c r="J644" s="122"/>
    </row>
    <row r="645" spans="1:10" x14ac:dyDescent="0.3">
      <c r="A645" s="138" t="str">
        <f t="shared" ca="1" si="69"/>
        <v/>
      </c>
      <c r="B645" s="139" t="str">
        <f t="shared" ca="1" si="63"/>
        <v/>
      </c>
      <c r="C645" s="140" t="str">
        <f t="shared" ca="1" si="64"/>
        <v/>
      </c>
      <c r="D645" s="140" t="str">
        <f t="shared" ca="1" si="65"/>
        <v/>
      </c>
      <c r="F645" s="140" t="str">
        <f t="shared" ca="1" si="66"/>
        <v/>
      </c>
      <c r="G645" s="140" t="str">
        <f t="shared" ca="1" si="67"/>
        <v/>
      </c>
      <c r="H645" s="140" t="str">
        <f t="shared" ca="1" si="68"/>
        <v/>
      </c>
      <c r="J645" s="122"/>
    </row>
    <row r="646" spans="1:10" x14ac:dyDescent="0.3">
      <c r="A646" s="138" t="str">
        <f t="shared" ca="1" si="69"/>
        <v/>
      </c>
      <c r="B646" s="139" t="str">
        <f t="shared" ca="1" si="63"/>
        <v/>
      </c>
      <c r="C646" s="140" t="str">
        <f t="shared" ca="1" si="64"/>
        <v/>
      </c>
      <c r="D646" s="140" t="str">
        <f t="shared" ca="1" si="65"/>
        <v/>
      </c>
      <c r="F646" s="140" t="str">
        <f t="shared" ca="1" si="66"/>
        <v/>
      </c>
      <c r="G646" s="140" t="str">
        <f t="shared" ca="1" si="67"/>
        <v/>
      </c>
      <c r="H646" s="140" t="str">
        <f t="shared" ca="1" si="68"/>
        <v/>
      </c>
      <c r="J646" s="122"/>
    </row>
    <row r="647" spans="1:10" x14ac:dyDescent="0.3">
      <c r="A647" s="138" t="str">
        <f t="shared" ca="1" si="69"/>
        <v/>
      </c>
      <c r="B647" s="139" t="str">
        <f t="shared" ca="1" si="63"/>
        <v/>
      </c>
      <c r="C647" s="140" t="str">
        <f t="shared" ca="1" si="64"/>
        <v/>
      </c>
      <c r="D647" s="140" t="str">
        <f t="shared" ca="1" si="65"/>
        <v/>
      </c>
      <c r="F647" s="140" t="str">
        <f t="shared" ca="1" si="66"/>
        <v/>
      </c>
      <c r="G647" s="140" t="str">
        <f t="shared" ca="1" si="67"/>
        <v/>
      </c>
      <c r="H647" s="140" t="str">
        <f t="shared" ca="1" si="68"/>
        <v/>
      </c>
      <c r="J647" s="122"/>
    </row>
    <row r="648" spans="1:10" x14ac:dyDescent="0.3">
      <c r="A648" s="138" t="str">
        <f t="shared" ca="1" si="69"/>
        <v/>
      </c>
      <c r="B648" s="139" t="str">
        <f t="shared" ca="1" si="63"/>
        <v/>
      </c>
      <c r="C648" s="140" t="str">
        <f t="shared" ca="1" si="64"/>
        <v/>
      </c>
      <c r="D648" s="140" t="str">
        <f t="shared" ca="1" si="65"/>
        <v/>
      </c>
      <c r="F648" s="140" t="str">
        <f t="shared" ca="1" si="66"/>
        <v/>
      </c>
      <c r="G648" s="140" t="str">
        <f t="shared" ca="1" si="67"/>
        <v/>
      </c>
      <c r="H648" s="140" t="str">
        <f t="shared" ca="1" si="68"/>
        <v/>
      </c>
      <c r="J648" s="122"/>
    </row>
    <row r="649" spans="1:10" x14ac:dyDescent="0.3">
      <c r="A649" s="138" t="str">
        <f t="shared" ca="1" si="69"/>
        <v/>
      </c>
      <c r="B649" s="139" t="str">
        <f t="shared" ca="1" si="63"/>
        <v/>
      </c>
      <c r="C649" s="140" t="str">
        <f t="shared" ca="1" si="64"/>
        <v/>
      </c>
      <c r="D649" s="140" t="str">
        <f t="shared" ca="1" si="65"/>
        <v/>
      </c>
      <c r="F649" s="140" t="str">
        <f t="shared" ca="1" si="66"/>
        <v/>
      </c>
      <c r="G649" s="140" t="str">
        <f t="shared" ca="1" si="67"/>
        <v/>
      </c>
      <c r="H649" s="140" t="str">
        <f t="shared" ca="1" si="68"/>
        <v/>
      </c>
      <c r="J649" s="122"/>
    </row>
    <row r="650" spans="1:10" x14ac:dyDescent="0.3">
      <c r="A650" s="138" t="str">
        <f t="shared" ca="1" si="69"/>
        <v/>
      </c>
      <c r="B650" s="139" t="str">
        <f t="shared" ca="1" si="63"/>
        <v/>
      </c>
      <c r="C650" s="140" t="str">
        <f t="shared" ca="1" si="64"/>
        <v/>
      </c>
      <c r="D650" s="140" t="str">
        <f t="shared" ca="1" si="65"/>
        <v/>
      </c>
      <c r="F650" s="140" t="str">
        <f t="shared" ca="1" si="66"/>
        <v/>
      </c>
      <c r="G650" s="140" t="str">
        <f t="shared" ca="1" si="67"/>
        <v/>
      </c>
      <c r="H650" s="140" t="str">
        <f t="shared" ca="1" si="68"/>
        <v/>
      </c>
      <c r="J650" s="122"/>
    </row>
    <row r="651" spans="1:10" x14ac:dyDescent="0.3">
      <c r="A651" s="138" t="str">
        <f t="shared" ca="1" si="69"/>
        <v/>
      </c>
      <c r="B651" s="139" t="str">
        <f t="shared" ca="1" si="63"/>
        <v/>
      </c>
      <c r="C651" s="140" t="str">
        <f t="shared" ca="1" si="64"/>
        <v/>
      </c>
      <c r="D651" s="140" t="str">
        <f t="shared" ca="1" si="65"/>
        <v/>
      </c>
      <c r="F651" s="140" t="str">
        <f t="shared" ca="1" si="66"/>
        <v/>
      </c>
      <c r="G651" s="140" t="str">
        <f t="shared" ca="1" si="67"/>
        <v/>
      </c>
      <c r="H651" s="140" t="str">
        <f t="shared" ca="1" si="68"/>
        <v/>
      </c>
      <c r="J651" s="122"/>
    </row>
    <row r="652" spans="1:10" x14ac:dyDescent="0.3">
      <c r="A652" s="138" t="str">
        <f t="shared" ca="1" si="69"/>
        <v/>
      </c>
      <c r="B652" s="139" t="str">
        <f t="shared" ca="1" si="63"/>
        <v/>
      </c>
      <c r="C652" s="140" t="str">
        <f t="shared" ca="1" si="64"/>
        <v/>
      </c>
      <c r="D652" s="140" t="str">
        <f t="shared" ca="1" si="65"/>
        <v/>
      </c>
      <c r="F652" s="140" t="str">
        <f t="shared" ca="1" si="66"/>
        <v/>
      </c>
      <c r="G652" s="140" t="str">
        <f t="shared" ca="1" si="67"/>
        <v/>
      </c>
      <c r="H652" s="140" t="str">
        <f t="shared" ca="1" si="68"/>
        <v/>
      </c>
      <c r="J652" s="122"/>
    </row>
    <row r="653" spans="1:10" x14ac:dyDescent="0.3">
      <c r="A653" s="138" t="str">
        <f t="shared" ca="1" si="69"/>
        <v/>
      </c>
      <c r="B653" s="139" t="str">
        <f t="shared" ca="1" si="63"/>
        <v/>
      </c>
      <c r="C653" s="140" t="str">
        <f t="shared" ca="1" si="64"/>
        <v/>
      </c>
      <c r="D653" s="140" t="str">
        <f t="shared" ca="1" si="65"/>
        <v/>
      </c>
      <c r="F653" s="140" t="str">
        <f t="shared" ca="1" si="66"/>
        <v/>
      </c>
      <c r="G653" s="140" t="str">
        <f t="shared" ca="1" si="67"/>
        <v/>
      </c>
      <c r="H653" s="140" t="str">
        <f t="shared" ca="1" si="68"/>
        <v/>
      </c>
      <c r="J653" s="122"/>
    </row>
    <row r="654" spans="1:10" x14ac:dyDescent="0.3">
      <c r="A654" s="138" t="str">
        <f t="shared" ca="1" si="69"/>
        <v/>
      </c>
      <c r="B654" s="139" t="str">
        <f t="shared" ca="1" si="63"/>
        <v/>
      </c>
      <c r="C654" s="140" t="str">
        <f t="shared" ca="1" si="64"/>
        <v/>
      </c>
      <c r="D654" s="140" t="str">
        <f t="shared" ca="1" si="65"/>
        <v/>
      </c>
      <c r="F654" s="140" t="str">
        <f t="shared" ca="1" si="66"/>
        <v/>
      </c>
      <c r="G654" s="140" t="str">
        <f t="shared" ca="1" si="67"/>
        <v/>
      </c>
      <c r="H654" s="140" t="str">
        <f t="shared" ca="1" si="68"/>
        <v/>
      </c>
      <c r="J654" s="122"/>
    </row>
    <row r="655" spans="1:10" x14ac:dyDescent="0.3">
      <c r="A655" s="138" t="str">
        <f t="shared" ca="1" si="69"/>
        <v/>
      </c>
      <c r="B655" s="139" t="str">
        <f t="shared" ca="1" si="63"/>
        <v/>
      </c>
      <c r="C655" s="140" t="str">
        <f t="shared" ca="1" si="64"/>
        <v/>
      </c>
      <c r="D655" s="140" t="str">
        <f t="shared" ca="1" si="65"/>
        <v/>
      </c>
      <c r="F655" s="140" t="str">
        <f t="shared" ca="1" si="66"/>
        <v/>
      </c>
      <c r="G655" s="140" t="str">
        <f t="shared" ca="1" si="67"/>
        <v/>
      </c>
      <c r="H655" s="140" t="str">
        <f t="shared" ca="1" si="68"/>
        <v/>
      </c>
      <c r="J655" s="122"/>
    </row>
    <row r="656" spans="1:10" x14ac:dyDescent="0.3">
      <c r="A656" s="138" t="str">
        <f t="shared" ca="1" si="69"/>
        <v/>
      </c>
      <c r="B656" s="139" t="str">
        <f t="shared" ca="1" si="63"/>
        <v/>
      </c>
      <c r="C656" s="140" t="str">
        <f t="shared" ca="1" si="64"/>
        <v/>
      </c>
      <c r="D656" s="140" t="str">
        <f t="shared" ca="1" si="65"/>
        <v/>
      </c>
      <c r="F656" s="140" t="str">
        <f t="shared" ca="1" si="66"/>
        <v/>
      </c>
      <c r="G656" s="140" t="str">
        <f t="shared" ca="1" si="67"/>
        <v/>
      </c>
      <c r="H656" s="140" t="str">
        <f t="shared" ca="1" si="68"/>
        <v/>
      </c>
      <c r="J656" s="122"/>
    </row>
    <row r="657" spans="1:10" x14ac:dyDescent="0.3">
      <c r="A657" s="138" t="str">
        <f t="shared" ca="1" si="69"/>
        <v/>
      </c>
      <c r="B657" s="139" t="str">
        <f t="shared" ca="1" si="63"/>
        <v/>
      </c>
      <c r="C657" s="140" t="str">
        <f t="shared" ca="1" si="64"/>
        <v/>
      </c>
      <c r="D657" s="140" t="str">
        <f t="shared" ca="1" si="65"/>
        <v/>
      </c>
      <c r="F657" s="140" t="str">
        <f t="shared" ca="1" si="66"/>
        <v/>
      </c>
      <c r="G657" s="140" t="str">
        <f t="shared" ca="1" si="67"/>
        <v/>
      </c>
      <c r="H657" s="140" t="str">
        <f t="shared" ca="1" si="68"/>
        <v/>
      </c>
      <c r="J657" s="122"/>
    </row>
    <row r="658" spans="1:10" x14ac:dyDescent="0.3">
      <c r="A658" s="138" t="str">
        <f t="shared" ca="1" si="69"/>
        <v/>
      </c>
      <c r="B658" s="139" t="str">
        <f t="shared" ca="1" si="63"/>
        <v/>
      </c>
      <c r="C658" s="140" t="str">
        <f t="shared" ca="1" si="64"/>
        <v/>
      </c>
      <c r="D658" s="140" t="str">
        <f t="shared" ca="1" si="65"/>
        <v/>
      </c>
      <c r="F658" s="140" t="str">
        <f t="shared" ca="1" si="66"/>
        <v/>
      </c>
      <c r="G658" s="140" t="str">
        <f t="shared" ca="1" si="67"/>
        <v/>
      </c>
      <c r="H658" s="140" t="str">
        <f t="shared" ca="1" si="68"/>
        <v/>
      </c>
      <c r="J658" s="122"/>
    </row>
    <row r="659" spans="1:10" x14ac:dyDescent="0.3">
      <c r="A659" s="138" t="str">
        <f t="shared" ca="1" si="69"/>
        <v/>
      </c>
      <c r="B659" s="139" t="str">
        <f t="shared" ca="1" si="63"/>
        <v/>
      </c>
      <c r="C659" s="140" t="str">
        <f t="shared" ca="1" si="64"/>
        <v/>
      </c>
      <c r="D659" s="140" t="str">
        <f t="shared" ca="1" si="65"/>
        <v/>
      </c>
      <c r="F659" s="140" t="str">
        <f t="shared" ca="1" si="66"/>
        <v/>
      </c>
      <c r="G659" s="140" t="str">
        <f t="shared" ca="1" si="67"/>
        <v/>
      </c>
      <c r="H659" s="140" t="str">
        <f t="shared" ca="1" si="68"/>
        <v/>
      </c>
      <c r="J659" s="122"/>
    </row>
    <row r="660" spans="1:10" x14ac:dyDescent="0.3">
      <c r="A660" s="138" t="str">
        <f t="shared" ca="1" si="69"/>
        <v/>
      </c>
      <c r="B660" s="139" t="str">
        <f t="shared" ref="B660:B723" ca="1" si="70">IF(A660="","",IF($K$13=26,(A660-1)*14+$D$9,IF($K$13=52,(A660-1)*7+$D$9,DATE(YEAR($D$9),MONTH($D$9)+(A660-1)*$L$13,IF($K$13=24,IF((MOD(A660-1,2))=1,DAY($D$9)+14,DAY($D$9)),DAY($D$9))))))</f>
        <v/>
      </c>
      <c r="C660" s="140" t="str">
        <f t="shared" ref="C660:C723" ca="1" si="71">IF(A660="","",IF(A660=$D$12,H659+D660,IF(IF($E$15,$D$15,$D$14)&gt;H659+D660,H659+D660,IF($E$15,$D$15,$D$14))))</f>
        <v/>
      </c>
      <c r="D660" s="140" t="str">
        <f t="shared" ref="D660:D723" ca="1" si="72">IF(B660="","",IF(roundOpt,ROUND((B660-B659)*$H$5*G659,2),(B660-B659)*$H$5*G659))</f>
        <v/>
      </c>
      <c r="F660" s="140" t="str">
        <f t="shared" ref="F660:F723" ca="1" si="73">IF(B660="","",IF(C660&gt;F659+D660,0,F659+D660-C660))</f>
        <v/>
      </c>
      <c r="G660" s="140" t="str">
        <f t="shared" ref="G660:G723" ca="1" si="74">IF(B660="","",IF(C660&gt;D660+F659,G659+F659+D660-C660,G659))</f>
        <v/>
      </c>
      <c r="H660" s="140" t="str">
        <f t="shared" ref="H660:H723" ca="1" si="75">IF(B660="","",G660+F660)</f>
        <v/>
      </c>
      <c r="J660" s="122"/>
    </row>
    <row r="661" spans="1:10" x14ac:dyDescent="0.3">
      <c r="A661" s="138" t="str">
        <f t="shared" ca="1" si="69"/>
        <v/>
      </c>
      <c r="B661" s="139" t="str">
        <f t="shared" ca="1" si="70"/>
        <v/>
      </c>
      <c r="C661" s="140" t="str">
        <f t="shared" ca="1" si="71"/>
        <v/>
      </c>
      <c r="D661" s="140" t="str">
        <f t="shared" ca="1" si="72"/>
        <v/>
      </c>
      <c r="F661" s="140" t="str">
        <f t="shared" ca="1" si="73"/>
        <v/>
      </c>
      <c r="G661" s="140" t="str">
        <f t="shared" ca="1" si="74"/>
        <v/>
      </c>
      <c r="H661" s="140" t="str">
        <f t="shared" ca="1" si="75"/>
        <v/>
      </c>
      <c r="J661" s="122"/>
    </row>
    <row r="662" spans="1:10" x14ac:dyDescent="0.3">
      <c r="A662" s="138" t="str">
        <f t="shared" ref="A662:A725" ca="1" si="76">IF(OR(H661&lt;=0,H661=""),"",OFFSET(A662,-1,0,1,1)+1)</f>
        <v/>
      </c>
      <c r="B662" s="139" t="str">
        <f t="shared" ca="1" si="70"/>
        <v/>
      </c>
      <c r="C662" s="140" t="str">
        <f t="shared" ca="1" si="71"/>
        <v/>
      </c>
      <c r="D662" s="140" t="str">
        <f t="shared" ca="1" si="72"/>
        <v/>
      </c>
      <c r="F662" s="140" t="str">
        <f t="shared" ca="1" si="73"/>
        <v/>
      </c>
      <c r="G662" s="140" t="str">
        <f t="shared" ca="1" si="74"/>
        <v/>
      </c>
      <c r="H662" s="140" t="str">
        <f t="shared" ca="1" si="75"/>
        <v/>
      </c>
      <c r="J662" s="122"/>
    </row>
    <row r="663" spans="1:10" x14ac:dyDescent="0.3">
      <c r="A663" s="138" t="str">
        <f t="shared" ca="1" si="76"/>
        <v/>
      </c>
      <c r="B663" s="139" t="str">
        <f t="shared" ca="1" si="70"/>
        <v/>
      </c>
      <c r="C663" s="140" t="str">
        <f t="shared" ca="1" si="71"/>
        <v/>
      </c>
      <c r="D663" s="140" t="str">
        <f t="shared" ca="1" si="72"/>
        <v/>
      </c>
      <c r="F663" s="140" t="str">
        <f t="shared" ca="1" si="73"/>
        <v/>
      </c>
      <c r="G663" s="140" t="str">
        <f t="shared" ca="1" si="74"/>
        <v/>
      </c>
      <c r="H663" s="140" t="str">
        <f t="shared" ca="1" si="75"/>
        <v/>
      </c>
      <c r="J663" s="122"/>
    </row>
    <row r="664" spans="1:10" x14ac:dyDescent="0.3">
      <c r="A664" s="138" t="str">
        <f t="shared" ca="1" si="76"/>
        <v/>
      </c>
      <c r="B664" s="139" t="str">
        <f t="shared" ca="1" si="70"/>
        <v/>
      </c>
      <c r="C664" s="140" t="str">
        <f t="shared" ca="1" si="71"/>
        <v/>
      </c>
      <c r="D664" s="140" t="str">
        <f t="shared" ca="1" si="72"/>
        <v/>
      </c>
      <c r="F664" s="140" t="str">
        <f t="shared" ca="1" si="73"/>
        <v/>
      </c>
      <c r="G664" s="140" t="str">
        <f t="shared" ca="1" si="74"/>
        <v/>
      </c>
      <c r="H664" s="140" t="str">
        <f t="shared" ca="1" si="75"/>
        <v/>
      </c>
      <c r="J664" s="122"/>
    </row>
    <row r="665" spans="1:10" x14ac:dyDescent="0.3">
      <c r="A665" s="138" t="str">
        <f t="shared" ca="1" si="76"/>
        <v/>
      </c>
      <c r="B665" s="139" t="str">
        <f t="shared" ca="1" si="70"/>
        <v/>
      </c>
      <c r="C665" s="140" t="str">
        <f t="shared" ca="1" si="71"/>
        <v/>
      </c>
      <c r="D665" s="140" t="str">
        <f t="shared" ca="1" si="72"/>
        <v/>
      </c>
      <c r="F665" s="140" t="str">
        <f t="shared" ca="1" si="73"/>
        <v/>
      </c>
      <c r="G665" s="140" t="str">
        <f t="shared" ca="1" si="74"/>
        <v/>
      </c>
      <c r="H665" s="140" t="str">
        <f t="shared" ca="1" si="75"/>
        <v/>
      </c>
      <c r="J665" s="122"/>
    </row>
    <row r="666" spans="1:10" x14ac:dyDescent="0.3">
      <c r="A666" s="138" t="str">
        <f t="shared" ca="1" si="76"/>
        <v/>
      </c>
      <c r="B666" s="139" t="str">
        <f t="shared" ca="1" si="70"/>
        <v/>
      </c>
      <c r="C666" s="140" t="str">
        <f t="shared" ca="1" si="71"/>
        <v/>
      </c>
      <c r="D666" s="140" t="str">
        <f t="shared" ca="1" si="72"/>
        <v/>
      </c>
      <c r="F666" s="140" t="str">
        <f t="shared" ca="1" si="73"/>
        <v/>
      </c>
      <c r="G666" s="140" t="str">
        <f t="shared" ca="1" si="74"/>
        <v/>
      </c>
      <c r="H666" s="140" t="str">
        <f t="shared" ca="1" si="75"/>
        <v/>
      </c>
      <c r="J666" s="122"/>
    </row>
    <row r="667" spans="1:10" x14ac:dyDescent="0.3">
      <c r="A667" s="138" t="str">
        <f t="shared" ca="1" si="76"/>
        <v/>
      </c>
      <c r="B667" s="139" t="str">
        <f t="shared" ca="1" si="70"/>
        <v/>
      </c>
      <c r="C667" s="140" t="str">
        <f t="shared" ca="1" si="71"/>
        <v/>
      </c>
      <c r="D667" s="140" t="str">
        <f t="shared" ca="1" si="72"/>
        <v/>
      </c>
      <c r="F667" s="140" t="str">
        <f t="shared" ca="1" si="73"/>
        <v/>
      </c>
      <c r="G667" s="140" t="str">
        <f t="shared" ca="1" si="74"/>
        <v/>
      </c>
      <c r="H667" s="140" t="str">
        <f t="shared" ca="1" si="75"/>
        <v/>
      </c>
      <c r="J667" s="122"/>
    </row>
    <row r="668" spans="1:10" x14ac:dyDescent="0.3">
      <c r="A668" s="138" t="str">
        <f t="shared" ca="1" si="76"/>
        <v/>
      </c>
      <c r="B668" s="139" t="str">
        <f t="shared" ca="1" si="70"/>
        <v/>
      </c>
      <c r="C668" s="140" t="str">
        <f t="shared" ca="1" si="71"/>
        <v/>
      </c>
      <c r="D668" s="140" t="str">
        <f t="shared" ca="1" si="72"/>
        <v/>
      </c>
      <c r="F668" s="140" t="str">
        <f t="shared" ca="1" si="73"/>
        <v/>
      </c>
      <c r="G668" s="140" t="str">
        <f t="shared" ca="1" si="74"/>
        <v/>
      </c>
      <c r="H668" s="140" t="str">
        <f t="shared" ca="1" si="75"/>
        <v/>
      </c>
      <c r="J668" s="122"/>
    </row>
    <row r="669" spans="1:10" x14ac:dyDescent="0.3">
      <c r="A669" s="138" t="str">
        <f t="shared" ca="1" si="76"/>
        <v/>
      </c>
      <c r="B669" s="139" t="str">
        <f t="shared" ca="1" si="70"/>
        <v/>
      </c>
      <c r="C669" s="140" t="str">
        <f t="shared" ca="1" si="71"/>
        <v/>
      </c>
      <c r="D669" s="140" t="str">
        <f t="shared" ca="1" si="72"/>
        <v/>
      </c>
      <c r="F669" s="140" t="str">
        <f t="shared" ca="1" si="73"/>
        <v/>
      </c>
      <c r="G669" s="140" t="str">
        <f t="shared" ca="1" si="74"/>
        <v/>
      </c>
      <c r="H669" s="140" t="str">
        <f t="shared" ca="1" si="75"/>
        <v/>
      </c>
      <c r="J669" s="122"/>
    </row>
    <row r="670" spans="1:10" x14ac:dyDescent="0.3">
      <c r="A670" s="138" t="str">
        <f t="shared" ca="1" si="76"/>
        <v/>
      </c>
      <c r="B670" s="139" t="str">
        <f t="shared" ca="1" si="70"/>
        <v/>
      </c>
      <c r="C670" s="140" t="str">
        <f t="shared" ca="1" si="71"/>
        <v/>
      </c>
      <c r="D670" s="140" t="str">
        <f t="shared" ca="1" si="72"/>
        <v/>
      </c>
      <c r="F670" s="140" t="str">
        <f t="shared" ca="1" si="73"/>
        <v/>
      </c>
      <c r="G670" s="140" t="str">
        <f t="shared" ca="1" si="74"/>
        <v/>
      </c>
      <c r="H670" s="140" t="str">
        <f t="shared" ca="1" si="75"/>
        <v/>
      </c>
      <c r="J670" s="122"/>
    </row>
    <row r="671" spans="1:10" x14ac:dyDescent="0.3">
      <c r="A671" s="138" t="str">
        <f t="shared" ca="1" si="76"/>
        <v/>
      </c>
      <c r="B671" s="139" t="str">
        <f t="shared" ca="1" si="70"/>
        <v/>
      </c>
      <c r="C671" s="140" t="str">
        <f t="shared" ca="1" si="71"/>
        <v/>
      </c>
      <c r="D671" s="140" t="str">
        <f t="shared" ca="1" si="72"/>
        <v/>
      </c>
      <c r="F671" s="140" t="str">
        <f t="shared" ca="1" si="73"/>
        <v/>
      </c>
      <c r="G671" s="140" t="str">
        <f t="shared" ca="1" si="74"/>
        <v/>
      </c>
      <c r="H671" s="140" t="str">
        <f t="shared" ca="1" si="75"/>
        <v/>
      </c>
      <c r="J671" s="122"/>
    </row>
    <row r="672" spans="1:10" x14ac:dyDescent="0.3">
      <c r="A672" s="138" t="str">
        <f t="shared" ca="1" si="76"/>
        <v/>
      </c>
      <c r="B672" s="139" t="str">
        <f t="shared" ca="1" si="70"/>
        <v/>
      </c>
      <c r="C672" s="140" t="str">
        <f t="shared" ca="1" si="71"/>
        <v/>
      </c>
      <c r="D672" s="140" t="str">
        <f t="shared" ca="1" si="72"/>
        <v/>
      </c>
      <c r="F672" s="140" t="str">
        <f t="shared" ca="1" si="73"/>
        <v/>
      </c>
      <c r="G672" s="140" t="str">
        <f t="shared" ca="1" si="74"/>
        <v/>
      </c>
      <c r="H672" s="140" t="str">
        <f t="shared" ca="1" si="75"/>
        <v/>
      </c>
      <c r="J672" s="122"/>
    </row>
    <row r="673" spans="1:10" x14ac:dyDescent="0.3">
      <c r="A673" s="138" t="str">
        <f t="shared" ca="1" si="76"/>
        <v/>
      </c>
      <c r="B673" s="139" t="str">
        <f t="shared" ca="1" si="70"/>
        <v/>
      </c>
      <c r="C673" s="140" t="str">
        <f t="shared" ca="1" si="71"/>
        <v/>
      </c>
      <c r="D673" s="140" t="str">
        <f t="shared" ca="1" si="72"/>
        <v/>
      </c>
      <c r="F673" s="140" t="str">
        <f t="shared" ca="1" si="73"/>
        <v/>
      </c>
      <c r="G673" s="140" t="str">
        <f t="shared" ca="1" si="74"/>
        <v/>
      </c>
      <c r="H673" s="140" t="str">
        <f t="shared" ca="1" si="75"/>
        <v/>
      </c>
      <c r="J673" s="122"/>
    </row>
    <row r="674" spans="1:10" x14ac:dyDescent="0.3">
      <c r="A674" s="138" t="str">
        <f t="shared" ca="1" si="76"/>
        <v/>
      </c>
      <c r="B674" s="139" t="str">
        <f t="shared" ca="1" si="70"/>
        <v/>
      </c>
      <c r="C674" s="140" t="str">
        <f t="shared" ca="1" si="71"/>
        <v/>
      </c>
      <c r="D674" s="140" t="str">
        <f t="shared" ca="1" si="72"/>
        <v/>
      </c>
      <c r="F674" s="140" t="str">
        <f t="shared" ca="1" si="73"/>
        <v/>
      </c>
      <c r="G674" s="140" t="str">
        <f t="shared" ca="1" si="74"/>
        <v/>
      </c>
      <c r="H674" s="140" t="str">
        <f t="shared" ca="1" si="75"/>
        <v/>
      </c>
      <c r="J674" s="122"/>
    </row>
    <row r="675" spans="1:10" x14ac:dyDescent="0.3">
      <c r="A675" s="138" t="str">
        <f t="shared" ca="1" si="76"/>
        <v/>
      </c>
      <c r="B675" s="139" t="str">
        <f t="shared" ca="1" si="70"/>
        <v/>
      </c>
      <c r="C675" s="140" t="str">
        <f t="shared" ca="1" si="71"/>
        <v/>
      </c>
      <c r="D675" s="140" t="str">
        <f t="shared" ca="1" si="72"/>
        <v/>
      </c>
      <c r="F675" s="140" t="str">
        <f t="shared" ca="1" si="73"/>
        <v/>
      </c>
      <c r="G675" s="140" t="str">
        <f t="shared" ca="1" si="74"/>
        <v/>
      </c>
      <c r="H675" s="140" t="str">
        <f t="shared" ca="1" si="75"/>
        <v/>
      </c>
      <c r="J675" s="122"/>
    </row>
    <row r="676" spans="1:10" x14ac:dyDescent="0.3">
      <c r="A676" s="138" t="str">
        <f t="shared" ca="1" si="76"/>
        <v/>
      </c>
      <c r="B676" s="139" t="str">
        <f t="shared" ca="1" si="70"/>
        <v/>
      </c>
      <c r="C676" s="140" t="str">
        <f t="shared" ca="1" si="71"/>
        <v/>
      </c>
      <c r="D676" s="140" t="str">
        <f t="shared" ca="1" si="72"/>
        <v/>
      </c>
      <c r="F676" s="140" t="str">
        <f t="shared" ca="1" si="73"/>
        <v/>
      </c>
      <c r="G676" s="140" t="str">
        <f t="shared" ca="1" si="74"/>
        <v/>
      </c>
      <c r="H676" s="140" t="str">
        <f t="shared" ca="1" si="75"/>
        <v/>
      </c>
      <c r="J676" s="122"/>
    </row>
    <row r="677" spans="1:10" x14ac:dyDescent="0.3">
      <c r="A677" s="138" t="str">
        <f t="shared" ca="1" si="76"/>
        <v/>
      </c>
      <c r="B677" s="139" t="str">
        <f t="shared" ca="1" si="70"/>
        <v/>
      </c>
      <c r="C677" s="140" t="str">
        <f t="shared" ca="1" si="71"/>
        <v/>
      </c>
      <c r="D677" s="140" t="str">
        <f t="shared" ca="1" si="72"/>
        <v/>
      </c>
      <c r="F677" s="140" t="str">
        <f t="shared" ca="1" si="73"/>
        <v/>
      </c>
      <c r="G677" s="140" t="str">
        <f t="shared" ca="1" si="74"/>
        <v/>
      </c>
      <c r="H677" s="140" t="str">
        <f t="shared" ca="1" si="75"/>
        <v/>
      </c>
      <c r="J677" s="122"/>
    </row>
    <row r="678" spans="1:10" x14ac:dyDescent="0.3">
      <c r="A678" s="138" t="str">
        <f t="shared" ca="1" si="76"/>
        <v/>
      </c>
      <c r="B678" s="139" t="str">
        <f t="shared" ca="1" si="70"/>
        <v/>
      </c>
      <c r="C678" s="140" t="str">
        <f t="shared" ca="1" si="71"/>
        <v/>
      </c>
      <c r="D678" s="140" t="str">
        <f t="shared" ca="1" si="72"/>
        <v/>
      </c>
      <c r="F678" s="140" t="str">
        <f t="shared" ca="1" si="73"/>
        <v/>
      </c>
      <c r="G678" s="140" t="str">
        <f t="shared" ca="1" si="74"/>
        <v/>
      </c>
      <c r="H678" s="140" t="str">
        <f t="shared" ca="1" si="75"/>
        <v/>
      </c>
      <c r="J678" s="122"/>
    </row>
    <row r="679" spans="1:10" x14ac:dyDescent="0.3">
      <c r="A679" s="138" t="str">
        <f t="shared" ca="1" si="76"/>
        <v/>
      </c>
      <c r="B679" s="139" t="str">
        <f t="shared" ca="1" si="70"/>
        <v/>
      </c>
      <c r="C679" s="140" t="str">
        <f t="shared" ca="1" si="71"/>
        <v/>
      </c>
      <c r="D679" s="140" t="str">
        <f t="shared" ca="1" si="72"/>
        <v/>
      </c>
      <c r="F679" s="140" t="str">
        <f t="shared" ca="1" si="73"/>
        <v/>
      </c>
      <c r="G679" s="140" t="str">
        <f t="shared" ca="1" si="74"/>
        <v/>
      </c>
      <c r="H679" s="140" t="str">
        <f t="shared" ca="1" si="75"/>
        <v/>
      </c>
      <c r="J679" s="122"/>
    </row>
    <row r="680" spans="1:10" x14ac:dyDescent="0.3">
      <c r="A680" s="138" t="str">
        <f t="shared" ca="1" si="76"/>
        <v/>
      </c>
      <c r="B680" s="139" t="str">
        <f t="shared" ca="1" si="70"/>
        <v/>
      </c>
      <c r="C680" s="140" t="str">
        <f t="shared" ca="1" si="71"/>
        <v/>
      </c>
      <c r="D680" s="140" t="str">
        <f t="shared" ca="1" si="72"/>
        <v/>
      </c>
      <c r="F680" s="140" t="str">
        <f t="shared" ca="1" si="73"/>
        <v/>
      </c>
      <c r="G680" s="140" t="str">
        <f t="shared" ca="1" si="74"/>
        <v/>
      </c>
      <c r="H680" s="140" t="str">
        <f t="shared" ca="1" si="75"/>
        <v/>
      </c>
      <c r="J680" s="122"/>
    </row>
    <row r="681" spans="1:10" x14ac:dyDescent="0.3">
      <c r="A681" s="138" t="str">
        <f t="shared" ca="1" si="76"/>
        <v/>
      </c>
      <c r="B681" s="139" t="str">
        <f t="shared" ca="1" si="70"/>
        <v/>
      </c>
      <c r="C681" s="140" t="str">
        <f t="shared" ca="1" si="71"/>
        <v/>
      </c>
      <c r="D681" s="140" t="str">
        <f t="shared" ca="1" si="72"/>
        <v/>
      </c>
      <c r="F681" s="140" t="str">
        <f t="shared" ca="1" si="73"/>
        <v/>
      </c>
      <c r="G681" s="140" t="str">
        <f t="shared" ca="1" si="74"/>
        <v/>
      </c>
      <c r="H681" s="140" t="str">
        <f t="shared" ca="1" si="75"/>
        <v/>
      </c>
      <c r="J681" s="122"/>
    </row>
    <row r="682" spans="1:10" x14ac:dyDescent="0.3">
      <c r="A682" s="138" t="str">
        <f t="shared" ca="1" si="76"/>
        <v/>
      </c>
      <c r="B682" s="139" t="str">
        <f t="shared" ca="1" si="70"/>
        <v/>
      </c>
      <c r="C682" s="140" t="str">
        <f t="shared" ca="1" si="71"/>
        <v/>
      </c>
      <c r="D682" s="140" t="str">
        <f t="shared" ca="1" si="72"/>
        <v/>
      </c>
      <c r="F682" s="140" t="str">
        <f t="shared" ca="1" si="73"/>
        <v/>
      </c>
      <c r="G682" s="140" t="str">
        <f t="shared" ca="1" si="74"/>
        <v/>
      </c>
      <c r="H682" s="140" t="str">
        <f t="shared" ca="1" si="75"/>
        <v/>
      </c>
      <c r="J682" s="122"/>
    </row>
    <row r="683" spans="1:10" x14ac:dyDescent="0.3">
      <c r="A683" s="138" t="str">
        <f t="shared" ca="1" si="76"/>
        <v/>
      </c>
      <c r="B683" s="139" t="str">
        <f t="shared" ca="1" si="70"/>
        <v/>
      </c>
      <c r="C683" s="140" t="str">
        <f t="shared" ca="1" si="71"/>
        <v/>
      </c>
      <c r="D683" s="140" t="str">
        <f t="shared" ca="1" si="72"/>
        <v/>
      </c>
      <c r="F683" s="140" t="str">
        <f t="shared" ca="1" si="73"/>
        <v/>
      </c>
      <c r="G683" s="140" t="str">
        <f t="shared" ca="1" si="74"/>
        <v/>
      </c>
      <c r="H683" s="140" t="str">
        <f t="shared" ca="1" si="75"/>
        <v/>
      </c>
      <c r="J683" s="122"/>
    </row>
    <row r="684" spans="1:10" x14ac:dyDescent="0.3">
      <c r="A684" s="138" t="str">
        <f t="shared" ca="1" si="76"/>
        <v/>
      </c>
      <c r="B684" s="139" t="str">
        <f t="shared" ca="1" si="70"/>
        <v/>
      </c>
      <c r="C684" s="140" t="str">
        <f t="shared" ca="1" si="71"/>
        <v/>
      </c>
      <c r="D684" s="140" t="str">
        <f t="shared" ca="1" si="72"/>
        <v/>
      </c>
      <c r="F684" s="140" t="str">
        <f t="shared" ca="1" si="73"/>
        <v/>
      </c>
      <c r="G684" s="140" t="str">
        <f t="shared" ca="1" si="74"/>
        <v/>
      </c>
      <c r="H684" s="140" t="str">
        <f t="shared" ca="1" si="75"/>
        <v/>
      </c>
      <c r="J684" s="122"/>
    </row>
    <row r="685" spans="1:10" x14ac:dyDescent="0.3">
      <c r="A685" s="138" t="str">
        <f t="shared" ca="1" si="76"/>
        <v/>
      </c>
      <c r="B685" s="139" t="str">
        <f t="shared" ca="1" si="70"/>
        <v/>
      </c>
      <c r="C685" s="140" t="str">
        <f t="shared" ca="1" si="71"/>
        <v/>
      </c>
      <c r="D685" s="140" t="str">
        <f t="shared" ca="1" si="72"/>
        <v/>
      </c>
      <c r="F685" s="140" t="str">
        <f t="shared" ca="1" si="73"/>
        <v/>
      </c>
      <c r="G685" s="140" t="str">
        <f t="shared" ca="1" si="74"/>
        <v/>
      </c>
      <c r="H685" s="140" t="str">
        <f t="shared" ca="1" si="75"/>
        <v/>
      </c>
      <c r="J685" s="122"/>
    </row>
    <row r="686" spans="1:10" x14ac:dyDescent="0.3">
      <c r="A686" s="138" t="str">
        <f t="shared" ca="1" si="76"/>
        <v/>
      </c>
      <c r="B686" s="139" t="str">
        <f t="shared" ca="1" si="70"/>
        <v/>
      </c>
      <c r="C686" s="140" t="str">
        <f t="shared" ca="1" si="71"/>
        <v/>
      </c>
      <c r="D686" s="140" t="str">
        <f t="shared" ca="1" si="72"/>
        <v/>
      </c>
      <c r="F686" s="140" t="str">
        <f t="shared" ca="1" si="73"/>
        <v/>
      </c>
      <c r="G686" s="140" t="str">
        <f t="shared" ca="1" si="74"/>
        <v/>
      </c>
      <c r="H686" s="140" t="str">
        <f t="shared" ca="1" si="75"/>
        <v/>
      </c>
      <c r="J686" s="122"/>
    </row>
    <row r="687" spans="1:10" x14ac:dyDescent="0.3">
      <c r="A687" s="138" t="str">
        <f t="shared" ca="1" si="76"/>
        <v/>
      </c>
      <c r="B687" s="139" t="str">
        <f t="shared" ca="1" si="70"/>
        <v/>
      </c>
      <c r="C687" s="140" t="str">
        <f t="shared" ca="1" si="71"/>
        <v/>
      </c>
      <c r="D687" s="140" t="str">
        <f t="shared" ca="1" si="72"/>
        <v/>
      </c>
      <c r="F687" s="140" t="str">
        <f t="shared" ca="1" si="73"/>
        <v/>
      </c>
      <c r="G687" s="140" t="str">
        <f t="shared" ca="1" si="74"/>
        <v/>
      </c>
      <c r="H687" s="140" t="str">
        <f t="shared" ca="1" si="75"/>
        <v/>
      </c>
      <c r="J687" s="122"/>
    </row>
    <row r="688" spans="1:10" x14ac:dyDescent="0.3">
      <c r="A688" s="138" t="str">
        <f t="shared" ca="1" si="76"/>
        <v/>
      </c>
      <c r="B688" s="139" t="str">
        <f t="shared" ca="1" si="70"/>
        <v/>
      </c>
      <c r="C688" s="140" t="str">
        <f t="shared" ca="1" si="71"/>
        <v/>
      </c>
      <c r="D688" s="140" t="str">
        <f t="shared" ca="1" si="72"/>
        <v/>
      </c>
      <c r="F688" s="140" t="str">
        <f t="shared" ca="1" si="73"/>
        <v/>
      </c>
      <c r="G688" s="140" t="str">
        <f t="shared" ca="1" si="74"/>
        <v/>
      </c>
      <c r="H688" s="140" t="str">
        <f t="shared" ca="1" si="75"/>
        <v/>
      </c>
      <c r="J688" s="122"/>
    </row>
    <row r="689" spans="1:10" x14ac:dyDescent="0.3">
      <c r="A689" s="138" t="str">
        <f t="shared" ca="1" si="76"/>
        <v/>
      </c>
      <c r="B689" s="139" t="str">
        <f t="shared" ca="1" si="70"/>
        <v/>
      </c>
      <c r="C689" s="140" t="str">
        <f t="shared" ca="1" si="71"/>
        <v/>
      </c>
      <c r="D689" s="140" t="str">
        <f t="shared" ca="1" si="72"/>
        <v/>
      </c>
      <c r="F689" s="140" t="str">
        <f t="shared" ca="1" si="73"/>
        <v/>
      </c>
      <c r="G689" s="140" t="str">
        <f t="shared" ca="1" si="74"/>
        <v/>
      </c>
      <c r="H689" s="140" t="str">
        <f t="shared" ca="1" si="75"/>
        <v/>
      </c>
      <c r="J689" s="122"/>
    </row>
    <row r="690" spans="1:10" x14ac:dyDescent="0.3">
      <c r="A690" s="138" t="str">
        <f t="shared" ca="1" si="76"/>
        <v/>
      </c>
      <c r="B690" s="139" t="str">
        <f t="shared" ca="1" si="70"/>
        <v/>
      </c>
      <c r="C690" s="140" t="str">
        <f t="shared" ca="1" si="71"/>
        <v/>
      </c>
      <c r="D690" s="140" t="str">
        <f t="shared" ca="1" si="72"/>
        <v/>
      </c>
      <c r="F690" s="140" t="str">
        <f t="shared" ca="1" si="73"/>
        <v/>
      </c>
      <c r="G690" s="140" t="str">
        <f t="shared" ca="1" si="74"/>
        <v/>
      </c>
      <c r="H690" s="140" t="str">
        <f t="shared" ca="1" si="75"/>
        <v/>
      </c>
      <c r="J690" s="122"/>
    </row>
    <row r="691" spans="1:10" x14ac:dyDescent="0.3">
      <c r="A691" s="138" t="str">
        <f t="shared" ca="1" si="76"/>
        <v/>
      </c>
      <c r="B691" s="139" t="str">
        <f t="shared" ca="1" si="70"/>
        <v/>
      </c>
      <c r="C691" s="140" t="str">
        <f t="shared" ca="1" si="71"/>
        <v/>
      </c>
      <c r="D691" s="140" t="str">
        <f t="shared" ca="1" si="72"/>
        <v/>
      </c>
      <c r="F691" s="140" t="str">
        <f t="shared" ca="1" si="73"/>
        <v/>
      </c>
      <c r="G691" s="140" t="str">
        <f t="shared" ca="1" si="74"/>
        <v/>
      </c>
      <c r="H691" s="140" t="str">
        <f t="shared" ca="1" si="75"/>
        <v/>
      </c>
      <c r="J691" s="122"/>
    </row>
    <row r="692" spans="1:10" x14ac:dyDescent="0.3">
      <c r="A692" s="138" t="str">
        <f t="shared" ca="1" si="76"/>
        <v/>
      </c>
      <c r="B692" s="139" t="str">
        <f t="shared" ca="1" si="70"/>
        <v/>
      </c>
      <c r="C692" s="140" t="str">
        <f t="shared" ca="1" si="71"/>
        <v/>
      </c>
      <c r="D692" s="140" t="str">
        <f t="shared" ca="1" si="72"/>
        <v/>
      </c>
      <c r="F692" s="140" t="str">
        <f t="shared" ca="1" si="73"/>
        <v/>
      </c>
      <c r="G692" s="140" t="str">
        <f t="shared" ca="1" si="74"/>
        <v/>
      </c>
      <c r="H692" s="140" t="str">
        <f t="shared" ca="1" si="75"/>
        <v/>
      </c>
      <c r="J692" s="122"/>
    </row>
    <row r="693" spans="1:10" x14ac:dyDescent="0.3">
      <c r="A693" s="138" t="str">
        <f t="shared" ca="1" si="76"/>
        <v/>
      </c>
      <c r="B693" s="139" t="str">
        <f t="shared" ca="1" si="70"/>
        <v/>
      </c>
      <c r="C693" s="140" t="str">
        <f t="shared" ca="1" si="71"/>
        <v/>
      </c>
      <c r="D693" s="140" t="str">
        <f t="shared" ca="1" si="72"/>
        <v/>
      </c>
      <c r="F693" s="140" t="str">
        <f t="shared" ca="1" si="73"/>
        <v/>
      </c>
      <c r="G693" s="140" t="str">
        <f t="shared" ca="1" si="74"/>
        <v/>
      </c>
      <c r="H693" s="140" t="str">
        <f t="shared" ca="1" si="75"/>
        <v/>
      </c>
      <c r="J693" s="122"/>
    </row>
    <row r="694" spans="1:10" x14ac:dyDescent="0.3">
      <c r="A694" s="138" t="str">
        <f t="shared" ca="1" si="76"/>
        <v/>
      </c>
      <c r="B694" s="139" t="str">
        <f t="shared" ca="1" si="70"/>
        <v/>
      </c>
      <c r="C694" s="140" t="str">
        <f t="shared" ca="1" si="71"/>
        <v/>
      </c>
      <c r="D694" s="140" t="str">
        <f t="shared" ca="1" si="72"/>
        <v/>
      </c>
      <c r="F694" s="140" t="str">
        <f t="shared" ca="1" si="73"/>
        <v/>
      </c>
      <c r="G694" s="140" t="str">
        <f t="shared" ca="1" si="74"/>
        <v/>
      </c>
      <c r="H694" s="140" t="str">
        <f t="shared" ca="1" si="75"/>
        <v/>
      </c>
      <c r="J694" s="122"/>
    </row>
    <row r="695" spans="1:10" x14ac:dyDescent="0.3">
      <c r="A695" s="138" t="str">
        <f t="shared" ca="1" si="76"/>
        <v/>
      </c>
      <c r="B695" s="139" t="str">
        <f t="shared" ca="1" si="70"/>
        <v/>
      </c>
      <c r="C695" s="140" t="str">
        <f t="shared" ca="1" si="71"/>
        <v/>
      </c>
      <c r="D695" s="140" t="str">
        <f t="shared" ca="1" si="72"/>
        <v/>
      </c>
      <c r="F695" s="140" t="str">
        <f t="shared" ca="1" si="73"/>
        <v/>
      </c>
      <c r="G695" s="140" t="str">
        <f t="shared" ca="1" si="74"/>
        <v/>
      </c>
      <c r="H695" s="140" t="str">
        <f t="shared" ca="1" si="75"/>
        <v/>
      </c>
      <c r="J695" s="122"/>
    </row>
    <row r="696" spans="1:10" x14ac:dyDescent="0.3">
      <c r="A696" s="138" t="str">
        <f t="shared" ca="1" si="76"/>
        <v/>
      </c>
      <c r="B696" s="139" t="str">
        <f t="shared" ca="1" si="70"/>
        <v/>
      </c>
      <c r="C696" s="140" t="str">
        <f t="shared" ca="1" si="71"/>
        <v/>
      </c>
      <c r="D696" s="140" t="str">
        <f t="shared" ca="1" si="72"/>
        <v/>
      </c>
      <c r="F696" s="140" t="str">
        <f t="shared" ca="1" si="73"/>
        <v/>
      </c>
      <c r="G696" s="140" t="str">
        <f t="shared" ca="1" si="74"/>
        <v/>
      </c>
      <c r="H696" s="140" t="str">
        <f t="shared" ca="1" si="75"/>
        <v/>
      </c>
      <c r="J696" s="122"/>
    </row>
    <row r="697" spans="1:10" x14ac:dyDescent="0.3">
      <c r="A697" s="138" t="str">
        <f t="shared" ca="1" si="76"/>
        <v/>
      </c>
      <c r="B697" s="139" t="str">
        <f t="shared" ca="1" si="70"/>
        <v/>
      </c>
      <c r="C697" s="140" t="str">
        <f t="shared" ca="1" si="71"/>
        <v/>
      </c>
      <c r="D697" s="140" t="str">
        <f t="shared" ca="1" si="72"/>
        <v/>
      </c>
      <c r="F697" s="140" t="str">
        <f t="shared" ca="1" si="73"/>
        <v/>
      </c>
      <c r="G697" s="140" t="str">
        <f t="shared" ca="1" si="74"/>
        <v/>
      </c>
      <c r="H697" s="140" t="str">
        <f t="shared" ca="1" si="75"/>
        <v/>
      </c>
      <c r="J697" s="122"/>
    </row>
    <row r="698" spans="1:10" x14ac:dyDescent="0.3">
      <c r="A698" s="138" t="str">
        <f t="shared" ca="1" si="76"/>
        <v/>
      </c>
      <c r="B698" s="139" t="str">
        <f t="shared" ca="1" si="70"/>
        <v/>
      </c>
      <c r="C698" s="140" t="str">
        <f t="shared" ca="1" si="71"/>
        <v/>
      </c>
      <c r="D698" s="140" t="str">
        <f t="shared" ca="1" si="72"/>
        <v/>
      </c>
      <c r="F698" s="140" t="str">
        <f t="shared" ca="1" si="73"/>
        <v/>
      </c>
      <c r="G698" s="140" t="str">
        <f t="shared" ca="1" si="74"/>
        <v/>
      </c>
      <c r="H698" s="140" t="str">
        <f t="shared" ca="1" si="75"/>
        <v/>
      </c>
      <c r="J698" s="122"/>
    </row>
    <row r="699" spans="1:10" x14ac:dyDescent="0.3">
      <c r="A699" s="138" t="str">
        <f t="shared" ca="1" si="76"/>
        <v/>
      </c>
      <c r="B699" s="139" t="str">
        <f t="shared" ca="1" si="70"/>
        <v/>
      </c>
      <c r="C699" s="140" t="str">
        <f t="shared" ca="1" si="71"/>
        <v/>
      </c>
      <c r="D699" s="140" t="str">
        <f t="shared" ca="1" si="72"/>
        <v/>
      </c>
      <c r="F699" s="140" t="str">
        <f t="shared" ca="1" si="73"/>
        <v/>
      </c>
      <c r="G699" s="140" t="str">
        <f t="shared" ca="1" si="74"/>
        <v/>
      </c>
      <c r="H699" s="140" t="str">
        <f t="shared" ca="1" si="75"/>
        <v/>
      </c>
      <c r="J699" s="122"/>
    </row>
    <row r="700" spans="1:10" x14ac:dyDescent="0.3">
      <c r="A700" s="138" t="str">
        <f t="shared" ca="1" si="76"/>
        <v/>
      </c>
      <c r="B700" s="139" t="str">
        <f t="shared" ca="1" si="70"/>
        <v/>
      </c>
      <c r="C700" s="140" t="str">
        <f t="shared" ca="1" si="71"/>
        <v/>
      </c>
      <c r="D700" s="140" t="str">
        <f t="shared" ca="1" si="72"/>
        <v/>
      </c>
      <c r="F700" s="140" t="str">
        <f t="shared" ca="1" si="73"/>
        <v/>
      </c>
      <c r="G700" s="140" t="str">
        <f t="shared" ca="1" si="74"/>
        <v/>
      </c>
      <c r="H700" s="140" t="str">
        <f t="shared" ca="1" si="75"/>
        <v/>
      </c>
      <c r="J700" s="122"/>
    </row>
    <row r="701" spans="1:10" x14ac:dyDescent="0.3">
      <c r="A701" s="138" t="str">
        <f t="shared" ca="1" si="76"/>
        <v/>
      </c>
      <c r="B701" s="139" t="str">
        <f t="shared" ca="1" si="70"/>
        <v/>
      </c>
      <c r="C701" s="140" t="str">
        <f t="shared" ca="1" si="71"/>
        <v/>
      </c>
      <c r="D701" s="140" t="str">
        <f t="shared" ca="1" si="72"/>
        <v/>
      </c>
      <c r="F701" s="140" t="str">
        <f t="shared" ca="1" si="73"/>
        <v/>
      </c>
      <c r="G701" s="140" t="str">
        <f t="shared" ca="1" si="74"/>
        <v/>
      </c>
      <c r="H701" s="140" t="str">
        <f t="shared" ca="1" si="75"/>
        <v/>
      </c>
      <c r="J701" s="122"/>
    </row>
    <row r="702" spans="1:10" x14ac:dyDescent="0.3">
      <c r="A702" s="138" t="str">
        <f t="shared" ca="1" si="76"/>
        <v/>
      </c>
      <c r="B702" s="139" t="str">
        <f t="shared" ca="1" si="70"/>
        <v/>
      </c>
      <c r="C702" s="140" t="str">
        <f t="shared" ca="1" si="71"/>
        <v/>
      </c>
      <c r="D702" s="140" t="str">
        <f t="shared" ca="1" si="72"/>
        <v/>
      </c>
      <c r="F702" s="140" t="str">
        <f t="shared" ca="1" si="73"/>
        <v/>
      </c>
      <c r="G702" s="140" t="str">
        <f t="shared" ca="1" si="74"/>
        <v/>
      </c>
      <c r="H702" s="140" t="str">
        <f t="shared" ca="1" si="75"/>
        <v/>
      </c>
      <c r="J702" s="122"/>
    </row>
    <row r="703" spans="1:10" x14ac:dyDescent="0.3">
      <c r="A703" s="138" t="str">
        <f t="shared" ca="1" si="76"/>
        <v/>
      </c>
      <c r="B703" s="139" t="str">
        <f t="shared" ca="1" si="70"/>
        <v/>
      </c>
      <c r="C703" s="140" t="str">
        <f t="shared" ca="1" si="71"/>
        <v/>
      </c>
      <c r="D703" s="140" t="str">
        <f t="shared" ca="1" si="72"/>
        <v/>
      </c>
      <c r="F703" s="140" t="str">
        <f t="shared" ca="1" si="73"/>
        <v/>
      </c>
      <c r="G703" s="140" t="str">
        <f t="shared" ca="1" si="74"/>
        <v/>
      </c>
      <c r="H703" s="140" t="str">
        <f t="shared" ca="1" si="75"/>
        <v/>
      </c>
      <c r="J703" s="122"/>
    </row>
    <row r="704" spans="1:10" x14ac:dyDescent="0.3">
      <c r="A704" s="138" t="str">
        <f t="shared" ca="1" si="76"/>
        <v/>
      </c>
      <c r="B704" s="139" t="str">
        <f t="shared" ca="1" si="70"/>
        <v/>
      </c>
      <c r="C704" s="140" t="str">
        <f t="shared" ca="1" si="71"/>
        <v/>
      </c>
      <c r="D704" s="140" t="str">
        <f t="shared" ca="1" si="72"/>
        <v/>
      </c>
      <c r="F704" s="140" t="str">
        <f t="shared" ca="1" si="73"/>
        <v/>
      </c>
      <c r="G704" s="140" t="str">
        <f t="shared" ca="1" si="74"/>
        <v/>
      </c>
      <c r="H704" s="140" t="str">
        <f t="shared" ca="1" si="75"/>
        <v/>
      </c>
      <c r="J704" s="122"/>
    </row>
    <row r="705" spans="1:10" x14ac:dyDescent="0.3">
      <c r="A705" s="138" t="str">
        <f t="shared" ca="1" si="76"/>
        <v/>
      </c>
      <c r="B705" s="139" t="str">
        <f t="shared" ca="1" si="70"/>
        <v/>
      </c>
      <c r="C705" s="140" t="str">
        <f t="shared" ca="1" si="71"/>
        <v/>
      </c>
      <c r="D705" s="140" t="str">
        <f t="shared" ca="1" si="72"/>
        <v/>
      </c>
      <c r="F705" s="140" t="str">
        <f t="shared" ca="1" si="73"/>
        <v/>
      </c>
      <c r="G705" s="140" t="str">
        <f t="shared" ca="1" si="74"/>
        <v/>
      </c>
      <c r="H705" s="140" t="str">
        <f t="shared" ca="1" si="75"/>
        <v/>
      </c>
      <c r="J705" s="122"/>
    </row>
    <row r="706" spans="1:10" x14ac:dyDescent="0.3">
      <c r="A706" s="138" t="str">
        <f t="shared" ca="1" si="76"/>
        <v/>
      </c>
      <c r="B706" s="139" t="str">
        <f t="shared" ca="1" si="70"/>
        <v/>
      </c>
      <c r="C706" s="140" t="str">
        <f t="shared" ca="1" si="71"/>
        <v/>
      </c>
      <c r="D706" s="140" t="str">
        <f t="shared" ca="1" si="72"/>
        <v/>
      </c>
      <c r="F706" s="140" t="str">
        <f t="shared" ca="1" si="73"/>
        <v/>
      </c>
      <c r="G706" s="140" t="str">
        <f t="shared" ca="1" si="74"/>
        <v/>
      </c>
      <c r="H706" s="140" t="str">
        <f t="shared" ca="1" si="75"/>
        <v/>
      </c>
      <c r="J706" s="122"/>
    </row>
    <row r="707" spans="1:10" x14ac:dyDescent="0.3">
      <c r="A707" s="138" t="str">
        <f t="shared" ca="1" si="76"/>
        <v/>
      </c>
      <c r="B707" s="139" t="str">
        <f t="shared" ca="1" si="70"/>
        <v/>
      </c>
      <c r="C707" s="140" t="str">
        <f t="shared" ca="1" si="71"/>
        <v/>
      </c>
      <c r="D707" s="140" t="str">
        <f t="shared" ca="1" si="72"/>
        <v/>
      </c>
      <c r="F707" s="140" t="str">
        <f t="shared" ca="1" si="73"/>
        <v/>
      </c>
      <c r="G707" s="140" t="str">
        <f t="shared" ca="1" si="74"/>
        <v/>
      </c>
      <c r="H707" s="140" t="str">
        <f t="shared" ca="1" si="75"/>
        <v/>
      </c>
      <c r="J707" s="122"/>
    </row>
    <row r="708" spans="1:10" x14ac:dyDescent="0.3">
      <c r="A708" s="138" t="str">
        <f t="shared" ca="1" si="76"/>
        <v/>
      </c>
      <c r="B708" s="139" t="str">
        <f t="shared" ca="1" si="70"/>
        <v/>
      </c>
      <c r="C708" s="140" t="str">
        <f t="shared" ca="1" si="71"/>
        <v/>
      </c>
      <c r="D708" s="140" t="str">
        <f t="shared" ca="1" si="72"/>
        <v/>
      </c>
      <c r="F708" s="140" t="str">
        <f t="shared" ca="1" si="73"/>
        <v/>
      </c>
      <c r="G708" s="140" t="str">
        <f t="shared" ca="1" si="74"/>
        <v/>
      </c>
      <c r="H708" s="140" t="str">
        <f t="shared" ca="1" si="75"/>
        <v/>
      </c>
      <c r="J708" s="122"/>
    </row>
    <row r="709" spans="1:10" x14ac:dyDescent="0.3">
      <c r="A709" s="138" t="str">
        <f t="shared" ca="1" si="76"/>
        <v/>
      </c>
      <c r="B709" s="139" t="str">
        <f t="shared" ca="1" si="70"/>
        <v/>
      </c>
      <c r="C709" s="140" t="str">
        <f t="shared" ca="1" si="71"/>
        <v/>
      </c>
      <c r="D709" s="140" t="str">
        <f t="shared" ca="1" si="72"/>
        <v/>
      </c>
      <c r="F709" s="140" t="str">
        <f t="shared" ca="1" si="73"/>
        <v/>
      </c>
      <c r="G709" s="140" t="str">
        <f t="shared" ca="1" si="74"/>
        <v/>
      </c>
      <c r="H709" s="140" t="str">
        <f t="shared" ca="1" si="75"/>
        <v/>
      </c>
      <c r="J709" s="122"/>
    </row>
    <row r="710" spans="1:10" x14ac:dyDescent="0.3">
      <c r="A710" s="138" t="str">
        <f t="shared" ca="1" si="76"/>
        <v/>
      </c>
      <c r="B710" s="139" t="str">
        <f t="shared" ca="1" si="70"/>
        <v/>
      </c>
      <c r="C710" s="140" t="str">
        <f t="shared" ca="1" si="71"/>
        <v/>
      </c>
      <c r="D710" s="140" t="str">
        <f t="shared" ca="1" si="72"/>
        <v/>
      </c>
      <c r="F710" s="140" t="str">
        <f t="shared" ca="1" si="73"/>
        <v/>
      </c>
      <c r="G710" s="140" t="str">
        <f t="shared" ca="1" si="74"/>
        <v/>
      </c>
      <c r="H710" s="140" t="str">
        <f t="shared" ca="1" si="75"/>
        <v/>
      </c>
      <c r="J710" s="122"/>
    </row>
    <row r="711" spans="1:10" x14ac:dyDescent="0.3">
      <c r="A711" s="138" t="str">
        <f t="shared" ca="1" si="76"/>
        <v/>
      </c>
      <c r="B711" s="139" t="str">
        <f t="shared" ca="1" si="70"/>
        <v/>
      </c>
      <c r="C711" s="140" t="str">
        <f t="shared" ca="1" si="71"/>
        <v/>
      </c>
      <c r="D711" s="140" t="str">
        <f t="shared" ca="1" si="72"/>
        <v/>
      </c>
      <c r="F711" s="140" t="str">
        <f t="shared" ca="1" si="73"/>
        <v/>
      </c>
      <c r="G711" s="140" t="str">
        <f t="shared" ca="1" si="74"/>
        <v/>
      </c>
      <c r="H711" s="140" t="str">
        <f t="shared" ca="1" si="75"/>
        <v/>
      </c>
      <c r="J711" s="122"/>
    </row>
    <row r="712" spans="1:10" x14ac:dyDescent="0.3">
      <c r="A712" s="138" t="str">
        <f t="shared" ca="1" si="76"/>
        <v/>
      </c>
      <c r="B712" s="139" t="str">
        <f t="shared" ca="1" si="70"/>
        <v/>
      </c>
      <c r="C712" s="140" t="str">
        <f t="shared" ca="1" si="71"/>
        <v/>
      </c>
      <c r="D712" s="140" t="str">
        <f t="shared" ca="1" si="72"/>
        <v/>
      </c>
      <c r="F712" s="140" t="str">
        <f t="shared" ca="1" si="73"/>
        <v/>
      </c>
      <c r="G712" s="140" t="str">
        <f t="shared" ca="1" si="74"/>
        <v/>
      </c>
      <c r="H712" s="140" t="str">
        <f t="shared" ca="1" si="75"/>
        <v/>
      </c>
      <c r="J712" s="122"/>
    </row>
    <row r="713" spans="1:10" x14ac:dyDescent="0.3">
      <c r="A713" s="138" t="str">
        <f t="shared" ca="1" si="76"/>
        <v/>
      </c>
      <c r="B713" s="139" t="str">
        <f t="shared" ca="1" si="70"/>
        <v/>
      </c>
      <c r="C713" s="140" t="str">
        <f t="shared" ca="1" si="71"/>
        <v/>
      </c>
      <c r="D713" s="140" t="str">
        <f t="shared" ca="1" si="72"/>
        <v/>
      </c>
      <c r="F713" s="140" t="str">
        <f t="shared" ca="1" si="73"/>
        <v/>
      </c>
      <c r="G713" s="140" t="str">
        <f t="shared" ca="1" si="74"/>
        <v/>
      </c>
      <c r="H713" s="140" t="str">
        <f t="shared" ca="1" si="75"/>
        <v/>
      </c>
      <c r="J713" s="122"/>
    </row>
    <row r="714" spans="1:10" x14ac:dyDescent="0.3">
      <c r="A714" s="138" t="str">
        <f t="shared" ca="1" si="76"/>
        <v/>
      </c>
      <c r="B714" s="139" t="str">
        <f t="shared" ca="1" si="70"/>
        <v/>
      </c>
      <c r="C714" s="140" t="str">
        <f t="shared" ca="1" si="71"/>
        <v/>
      </c>
      <c r="D714" s="140" t="str">
        <f t="shared" ca="1" si="72"/>
        <v/>
      </c>
      <c r="F714" s="140" t="str">
        <f t="shared" ca="1" si="73"/>
        <v/>
      </c>
      <c r="G714" s="140" t="str">
        <f t="shared" ca="1" si="74"/>
        <v/>
      </c>
      <c r="H714" s="140" t="str">
        <f t="shared" ca="1" si="75"/>
        <v/>
      </c>
      <c r="J714" s="122"/>
    </row>
    <row r="715" spans="1:10" x14ac:dyDescent="0.3">
      <c r="A715" s="138" t="str">
        <f t="shared" ca="1" si="76"/>
        <v/>
      </c>
      <c r="B715" s="139" t="str">
        <f t="shared" ca="1" si="70"/>
        <v/>
      </c>
      <c r="C715" s="140" t="str">
        <f t="shared" ca="1" si="71"/>
        <v/>
      </c>
      <c r="D715" s="140" t="str">
        <f t="shared" ca="1" si="72"/>
        <v/>
      </c>
      <c r="F715" s="140" t="str">
        <f t="shared" ca="1" si="73"/>
        <v/>
      </c>
      <c r="G715" s="140" t="str">
        <f t="shared" ca="1" si="74"/>
        <v/>
      </c>
      <c r="H715" s="140" t="str">
        <f t="shared" ca="1" si="75"/>
        <v/>
      </c>
      <c r="J715" s="122"/>
    </row>
    <row r="716" spans="1:10" x14ac:dyDescent="0.3">
      <c r="A716" s="138" t="str">
        <f t="shared" ca="1" si="76"/>
        <v/>
      </c>
      <c r="B716" s="139" t="str">
        <f t="shared" ca="1" si="70"/>
        <v/>
      </c>
      <c r="C716" s="140" t="str">
        <f t="shared" ca="1" si="71"/>
        <v/>
      </c>
      <c r="D716" s="140" t="str">
        <f t="shared" ca="1" si="72"/>
        <v/>
      </c>
      <c r="F716" s="140" t="str">
        <f t="shared" ca="1" si="73"/>
        <v/>
      </c>
      <c r="G716" s="140" t="str">
        <f t="shared" ca="1" si="74"/>
        <v/>
      </c>
      <c r="H716" s="140" t="str">
        <f t="shared" ca="1" si="75"/>
        <v/>
      </c>
      <c r="J716" s="122"/>
    </row>
    <row r="717" spans="1:10" x14ac:dyDescent="0.3">
      <c r="A717" s="138" t="str">
        <f t="shared" ca="1" si="76"/>
        <v/>
      </c>
      <c r="B717" s="139" t="str">
        <f t="shared" ca="1" si="70"/>
        <v/>
      </c>
      <c r="C717" s="140" t="str">
        <f t="shared" ca="1" si="71"/>
        <v/>
      </c>
      <c r="D717" s="140" t="str">
        <f t="shared" ca="1" si="72"/>
        <v/>
      </c>
      <c r="F717" s="140" t="str">
        <f t="shared" ca="1" si="73"/>
        <v/>
      </c>
      <c r="G717" s="140" t="str">
        <f t="shared" ca="1" si="74"/>
        <v/>
      </c>
      <c r="H717" s="140" t="str">
        <f t="shared" ca="1" si="75"/>
        <v/>
      </c>
      <c r="J717" s="122"/>
    </row>
    <row r="718" spans="1:10" x14ac:dyDescent="0.3">
      <c r="A718" s="138" t="str">
        <f t="shared" ca="1" si="76"/>
        <v/>
      </c>
      <c r="B718" s="139" t="str">
        <f t="shared" ca="1" si="70"/>
        <v/>
      </c>
      <c r="C718" s="140" t="str">
        <f t="shared" ca="1" si="71"/>
        <v/>
      </c>
      <c r="D718" s="140" t="str">
        <f t="shared" ca="1" si="72"/>
        <v/>
      </c>
      <c r="F718" s="140" t="str">
        <f t="shared" ca="1" si="73"/>
        <v/>
      </c>
      <c r="G718" s="140" t="str">
        <f t="shared" ca="1" si="74"/>
        <v/>
      </c>
      <c r="H718" s="140" t="str">
        <f t="shared" ca="1" si="75"/>
        <v/>
      </c>
      <c r="J718" s="122"/>
    </row>
    <row r="719" spans="1:10" x14ac:dyDescent="0.3">
      <c r="A719" s="138" t="str">
        <f t="shared" ca="1" si="76"/>
        <v/>
      </c>
      <c r="B719" s="139" t="str">
        <f t="shared" ca="1" si="70"/>
        <v/>
      </c>
      <c r="C719" s="140" t="str">
        <f t="shared" ca="1" si="71"/>
        <v/>
      </c>
      <c r="D719" s="140" t="str">
        <f t="shared" ca="1" si="72"/>
        <v/>
      </c>
      <c r="F719" s="140" t="str">
        <f t="shared" ca="1" si="73"/>
        <v/>
      </c>
      <c r="G719" s="140" t="str">
        <f t="shared" ca="1" si="74"/>
        <v/>
      </c>
      <c r="H719" s="140" t="str">
        <f t="shared" ca="1" si="75"/>
        <v/>
      </c>
      <c r="J719" s="122"/>
    </row>
    <row r="720" spans="1:10" x14ac:dyDescent="0.3">
      <c r="A720" s="138" t="str">
        <f t="shared" ca="1" si="76"/>
        <v/>
      </c>
      <c r="B720" s="139" t="str">
        <f t="shared" ca="1" si="70"/>
        <v/>
      </c>
      <c r="C720" s="140" t="str">
        <f t="shared" ca="1" si="71"/>
        <v/>
      </c>
      <c r="D720" s="140" t="str">
        <f t="shared" ca="1" si="72"/>
        <v/>
      </c>
      <c r="F720" s="140" t="str">
        <f t="shared" ca="1" si="73"/>
        <v/>
      </c>
      <c r="G720" s="140" t="str">
        <f t="shared" ca="1" si="74"/>
        <v/>
      </c>
      <c r="H720" s="140" t="str">
        <f t="shared" ca="1" si="75"/>
        <v/>
      </c>
      <c r="J720" s="122"/>
    </row>
    <row r="721" spans="1:10" x14ac:dyDescent="0.3">
      <c r="A721" s="138" t="str">
        <f t="shared" ca="1" si="76"/>
        <v/>
      </c>
      <c r="B721" s="139" t="str">
        <f t="shared" ca="1" si="70"/>
        <v/>
      </c>
      <c r="C721" s="140" t="str">
        <f t="shared" ca="1" si="71"/>
        <v/>
      </c>
      <c r="D721" s="140" t="str">
        <f t="shared" ca="1" si="72"/>
        <v/>
      </c>
      <c r="F721" s="140" t="str">
        <f t="shared" ca="1" si="73"/>
        <v/>
      </c>
      <c r="G721" s="140" t="str">
        <f t="shared" ca="1" si="74"/>
        <v/>
      </c>
      <c r="H721" s="140" t="str">
        <f t="shared" ca="1" si="75"/>
        <v/>
      </c>
      <c r="J721" s="122"/>
    </row>
    <row r="722" spans="1:10" x14ac:dyDescent="0.3">
      <c r="A722" s="138" t="str">
        <f t="shared" ca="1" si="76"/>
        <v/>
      </c>
      <c r="B722" s="139" t="str">
        <f t="shared" ca="1" si="70"/>
        <v/>
      </c>
      <c r="C722" s="140" t="str">
        <f t="shared" ca="1" si="71"/>
        <v/>
      </c>
      <c r="D722" s="140" t="str">
        <f t="shared" ca="1" si="72"/>
        <v/>
      </c>
      <c r="F722" s="140" t="str">
        <f t="shared" ca="1" si="73"/>
        <v/>
      </c>
      <c r="G722" s="140" t="str">
        <f t="shared" ca="1" si="74"/>
        <v/>
      </c>
      <c r="H722" s="140" t="str">
        <f t="shared" ca="1" si="75"/>
        <v/>
      </c>
      <c r="J722" s="122"/>
    </row>
    <row r="723" spans="1:10" x14ac:dyDescent="0.3">
      <c r="A723" s="138" t="str">
        <f t="shared" ca="1" si="76"/>
        <v/>
      </c>
      <c r="B723" s="139" t="str">
        <f t="shared" ca="1" si="70"/>
        <v/>
      </c>
      <c r="C723" s="140" t="str">
        <f t="shared" ca="1" si="71"/>
        <v/>
      </c>
      <c r="D723" s="140" t="str">
        <f t="shared" ca="1" si="72"/>
        <v/>
      </c>
      <c r="F723" s="140" t="str">
        <f t="shared" ca="1" si="73"/>
        <v/>
      </c>
      <c r="G723" s="140" t="str">
        <f t="shared" ca="1" si="74"/>
        <v/>
      </c>
      <c r="H723" s="140" t="str">
        <f t="shared" ca="1" si="75"/>
        <v/>
      </c>
      <c r="J723" s="122"/>
    </row>
    <row r="724" spans="1:10" x14ac:dyDescent="0.3">
      <c r="A724" s="138" t="str">
        <f t="shared" ca="1" si="76"/>
        <v/>
      </c>
      <c r="B724" s="139" t="str">
        <f t="shared" ref="B724:B787" ca="1" si="77">IF(A724="","",IF($K$13=26,(A724-1)*14+$D$9,IF($K$13=52,(A724-1)*7+$D$9,DATE(YEAR($D$9),MONTH($D$9)+(A724-1)*$L$13,IF($K$13=24,IF((MOD(A724-1,2))=1,DAY($D$9)+14,DAY($D$9)),DAY($D$9))))))</f>
        <v/>
      </c>
      <c r="C724" s="140" t="str">
        <f t="shared" ref="C724:C787" ca="1" si="78">IF(A724="","",IF(A724=$D$12,H723+D724,IF(IF($E$15,$D$15,$D$14)&gt;H723+D724,H723+D724,IF($E$15,$D$15,$D$14))))</f>
        <v/>
      </c>
      <c r="D724" s="140" t="str">
        <f t="shared" ref="D724:D787" ca="1" si="79">IF(B724="","",IF(roundOpt,ROUND((B724-B723)*$H$5*G723,2),(B724-B723)*$H$5*G723))</f>
        <v/>
      </c>
      <c r="F724" s="140" t="str">
        <f t="shared" ref="F724:F787" ca="1" si="80">IF(B724="","",IF(C724&gt;F723+D724,0,F723+D724-C724))</f>
        <v/>
      </c>
      <c r="G724" s="140" t="str">
        <f t="shared" ref="G724:G787" ca="1" si="81">IF(B724="","",IF(C724&gt;D724+F723,G723+F723+D724-C724,G723))</f>
        <v/>
      </c>
      <c r="H724" s="140" t="str">
        <f t="shared" ref="H724:H787" ca="1" si="82">IF(B724="","",G724+F724)</f>
        <v/>
      </c>
      <c r="J724" s="122"/>
    </row>
    <row r="725" spans="1:10" x14ac:dyDescent="0.3">
      <c r="A725" s="138" t="str">
        <f t="shared" ca="1" si="76"/>
        <v/>
      </c>
      <c r="B725" s="139" t="str">
        <f t="shared" ca="1" si="77"/>
        <v/>
      </c>
      <c r="C725" s="140" t="str">
        <f t="shared" ca="1" si="78"/>
        <v/>
      </c>
      <c r="D725" s="140" t="str">
        <f t="shared" ca="1" si="79"/>
        <v/>
      </c>
      <c r="F725" s="140" t="str">
        <f t="shared" ca="1" si="80"/>
        <v/>
      </c>
      <c r="G725" s="140" t="str">
        <f t="shared" ca="1" si="81"/>
        <v/>
      </c>
      <c r="H725" s="140" t="str">
        <f t="shared" ca="1" si="82"/>
        <v/>
      </c>
      <c r="J725" s="122"/>
    </row>
    <row r="726" spans="1:10" x14ac:dyDescent="0.3">
      <c r="A726" s="138" t="str">
        <f t="shared" ref="A726:A789" ca="1" si="83">IF(OR(H725&lt;=0,H725=""),"",OFFSET(A726,-1,0,1,1)+1)</f>
        <v/>
      </c>
      <c r="B726" s="139" t="str">
        <f t="shared" ca="1" si="77"/>
        <v/>
      </c>
      <c r="C726" s="140" t="str">
        <f t="shared" ca="1" si="78"/>
        <v/>
      </c>
      <c r="D726" s="140" t="str">
        <f t="shared" ca="1" si="79"/>
        <v/>
      </c>
      <c r="F726" s="140" t="str">
        <f t="shared" ca="1" si="80"/>
        <v/>
      </c>
      <c r="G726" s="140" t="str">
        <f t="shared" ca="1" si="81"/>
        <v/>
      </c>
      <c r="H726" s="140" t="str">
        <f t="shared" ca="1" si="82"/>
        <v/>
      </c>
      <c r="J726" s="122"/>
    </row>
    <row r="727" spans="1:10" x14ac:dyDescent="0.3">
      <c r="A727" s="138" t="str">
        <f t="shared" ca="1" si="83"/>
        <v/>
      </c>
      <c r="B727" s="139" t="str">
        <f t="shared" ca="1" si="77"/>
        <v/>
      </c>
      <c r="C727" s="140" t="str">
        <f t="shared" ca="1" si="78"/>
        <v/>
      </c>
      <c r="D727" s="140" t="str">
        <f t="shared" ca="1" si="79"/>
        <v/>
      </c>
      <c r="F727" s="140" t="str">
        <f t="shared" ca="1" si="80"/>
        <v/>
      </c>
      <c r="G727" s="140" t="str">
        <f t="shared" ca="1" si="81"/>
        <v/>
      </c>
      <c r="H727" s="140" t="str">
        <f t="shared" ca="1" si="82"/>
        <v/>
      </c>
      <c r="J727" s="122"/>
    </row>
    <row r="728" spans="1:10" x14ac:dyDescent="0.3">
      <c r="A728" s="138" t="str">
        <f t="shared" ca="1" si="83"/>
        <v/>
      </c>
      <c r="B728" s="139" t="str">
        <f t="shared" ca="1" si="77"/>
        <v/>
      </c>
      <c r="C728" s="140" t="str">
        <f t="shared" ca="1" si="78"/>
        <v/>
      </c>
      <c r="D728" s="140" t="str">
        <f t="shared" ca="1" si="79"/>
        <v/>
      </c>
      <c r="F728" s="140" t="str">
        <f t="shared" ca="1" si="80"/>
        <v/>
      </c>
      <c r="G728" s="140" t="str">
        <f t="shared" ca="1" si="81"/>
        <v/>
      </c>
      <c r="H728" s="140" t="str">
        <f t="shared" ca="1" si="82"/>
        <v/>
      </c>
      <c r="J728" s="122"/>
    </row>
    <row r="729" spans="1:10" x14ac:dyDescent="0.3">
      <c r="A729" s="138" t="str">
        <f t="shared" ca="1" si="83"/>
        <v/>
      </c>
      <c r="B729" s="139" t="str">
        <f t="shared" ca="1" si="77"/>
        <v/>
      </c>
      <c r="C729" s="140" t="str">
        <f t="shared" ca="1" si="78"/>
        <v/>
      </c>
      <c r="D729" s="140" t="str">
        <f t="shared" ca="1" si="79"/>
        <v/>
      </c>
      <c r="F729" s="140" t="str">
        <f t="shared" ca="1" si="80"/>
        <v/>
      </c>
      <c r="G729" s="140" t="str">
        <f t="shared" ca="1" si="81"/>
        <v/>
      </c>
      <c r="H729" s="140" t="str">
        <f t="shared" ca="1" si="82"/>
        <v/>
      </c>
      <c r="J729" s="122"/>
    </row>
    <row r="730" spans="1:10" x14ac:dyDescent="0.3">
      <c r="A730" s="138" t="str">
        <f t="shared" ca="1" si="83"/>
        <v/>
      </c>
      <c r="B730" s="139" t="str">
        <f t="shared" ca="1" si="77"/>
        <v/>
      </c>
      <c r="C730" s="140" t="str">
        <f t="shared" ca="1" si="78"/>
        <v/>
      </c>
      <c r="D730" s="140" t="str">
        <f t="shared" ca="1" si="79"/>
        <v/>
      </c>
      <c r="F730" s="140" t="str">
        <f t="shared" ca="1" si="80"/>
        <v/>
      </c>
      <c r="G730" s="140" t="str">
        <f t="shared" ca="1" si="81"/>
        <v/>
      </c>
      <c r="H730" s="140" t="str">
        <f t="shared" ca="1" si="82"/>
        <v/>
      </c>
      <c r="J730" s="122"/>
    </row>
    <row r="731" spans="1:10" x14ac:dyDescent="0.3">
      <c r="A731" s="138" t="str">
        <f t="shared" ca="1" si="83"/>
        <v/>
      </c>
      <c r="B731" s="139" t="str">
        <f t="shared" ca="1" si="77"/>
        <v/>
      </c>
      <c r="C731" s="140" t="str">
        <f t="shared" ca="1" si="78"/>
        <v/>
      </c>
      <c r="D731" s="140" t="str">
        <f t="shared" ca="1" si="79"/>
        <v/>
      </c>
      <c r="F731" s="140" t="str">
        <f t="shared" ca="1" si="80"/>
        <v/>
      </c>
      <c r="G731" s="140" t="str">
        <f t="shared" ca="1" si="81"/>
        <v/>
      </c>
      <c r="H731" s="140" t="str">
        <f t="shared" ca="1" si="82"/>
        <v/>
      </c>
      <c r="J731" s="122"/>
    </row>
    <row r="732" spans="1:10" x14ac:dyDescent="0.3">
      <c r="A732" s="138" t="str">
        <f t="shared" ca="1" si="83"/>
        <v/>
      </c>
      <c r="B732" s="139" t="str">
        <f t="shared" ca="1" si="77"/>
        <v/>
      </c>
      <c r="C732" s="140" t="str">
        <f t="shared" ca="1" si="78"/>
        <v/>
      </c>
      <c r="D732" s="140" t="str">
        <f t="shared" ca="1" si="79"/>
        <v/>
      </c>
      <c r="F732" s="140" t="str">
        <f t="shared" ca="1" si="80"/>
        <v/>
      </c>
      <c r="G732" s="140" t="str">
        <f t="shared" ca="1" si="81"/>
        <v/>
      </c>
      <c r="H732" s="140" t="str">
        <f t="shared" ca="1" si="82"/>
        <v/>
      </c>
      <c r="J732" s="122"/>
    </row>
    <row r="733" spans="1:10" x14ac:dyDescent="0.3">
      <c r="A733" s="138" t="str">
        <f t="shared" ca="1" si="83"/>
        <v/>
      </c>
      <c r="B733" s="139" t="str">
        <f t="shared" ca="1" si="77"/>
        <v/>
      </c>
      <c r="C733" s="140" t="str">
        <f t="shared" ca="1" si="78"/>
        <v/>
      </c>
      <c r="D733" s="140" t="str">
        <f t="shared" ca="1" si="79"/>
        <v/>
      </c>
      <c r="F733" s="140" t="str">
        <f t="shared" ca="1" si="80"/>
        <v/>
      </c>
      <c r="G733" s="140" t="str">
        <f t="shared" ca="1" si="81"/>
        <v/>
      </c>
      <c r="H733" s="140" t="str">
        <f t="shared" ca="1" si="82"/>
        <v/>
      </c>
      <c r="J733" s="122"/>
    </row>
    <row r="734" spans="1:10" x14ac:dyDescent="0.3">
      <c r="A734" s="138" t="str">
        <f t="shared" ca="1" si="83"/>
        <v/>
      </c>
      <c r="B734" s="139" t="str">
        <f t="shared" ca="1" si="77"/>
        <v/>
      </c>
      <c r="C734" s="140" t="str">
        <f t="shared" ca="1" si="78"/>
        <v/>
      </c>
      <c r="D734" s="140" t="str">
        <f t="shared" ca="1" si="79"/>
        <v/>
      </c>
      <c r="F734" s="140" t="str">
        <f t="shared" ca="1" si="80"/>
        <v/>
      </c>
      <c r="G734" s="140" t="str">
        <f t="shared" ca="1" si="81"/>
        <v/>
      </c>
      <c r="H734" s="140" t="str">
        <f t="shared" ca="1" si="82"/>
        <v/>
      </c>
      <c r="J734" s="122"/>
    </row>
    <row r="735" spans="1:10" x14ac:dyDescent="0.3">
      <c r="A735" s="138" t="str">
        <f t="shared" ca="1" si="83"/>
        <v/>
      </c>
      <c r="B735" s="139" t="str">
        <f t="shared" ca="1" si="77"/>
        <v/>
      </c>
      <c r="C735" s="140" t="str">
        <f t="shared" ca="1" si="78"/>
        <v/>
      </c>
      <c r="D735" s="140" t="str">
        <f t="shared" ca="1" si="79"/>
        <v/>
      </c>
      <c r="F735" s="140" t="str">
        <f t="shared" ca="1" si="80"/>
        <v/>
      </c>
      <c r="G735" s="140" t="str">
        <f t="shared" ca="1" si="81"/>
        <v/>
      </c>
      <c r="H735" s="140" t="str">
        <f t="shared" ca="1" si="82"/>
        <v/>
      </c>
      <c r="J735" s="122"/>
    </row>
    <row r="736" spans="1:10" x14ac:dyDescent="0.3">
      <c r="A736" s="138" t="str">
        <f t="shared" ca="1" si="83"/>
        <v/>
      </c>
      <c r="B736" s="139" t="str">
        <f t="shared" ca="1" si="77"/>
        <v/>
      </c>
      <c r="C736" s="140" t="str">
        <f t="shared" ca="1" si="78"/>
        <v/>
      </c>
      <c r="D736" s="140" t="str">
        <f t="shared" ca="1" si="79"/>
        <v/>
      </c>
      <c r="F736" s="140" t="str">
        <f t="shared" ca="1" si="80"/>
        <v/>
      </c>
      <c r="G736" s="140" t="str">
        <f t="shared" ca="1" si="81"/>
        <v/>
      </c>
      <c r="H736" s="140" t="str">
        <f t="shared" ca="1" si="82"/>
        <v/>
      </c>
      <c r="J736" s="122"/>
    </row>
    <row r="737" spans="1:10" x14ac:dyDescent="0.3">
      <c r="A737" s="138" t="str">
        <f t="shared" ca="1" si="83"/>
        <v/>
      </c>
      <c r="B737" s="139" t="str">
        <f t="shared" ca="1" si="77"/>
        <v/>
      </c>
      <c r="C737" s="140" t="str">
        <f t="shared" ca="1" si="78"/>
        <v/>
      </c>
      <c r="D737" s="140" t="str">
        <f t="shared" ca="1" si="79"/>
        <v/>
      </c>
      <c r="F737" s="140" t="str">
        <f t="shared" ca="1" si="80"/>
        <v/>
      </c>
      <c r="G737" s="140" t="str">
        <f t="shared" ca="1" si="81"/>
        <v/>
      </c>
      <c r="H737" s="140" t="str">
        <f t="shared" ca="1" si="82"/>
        <v/>
      </c>
      <c r="J737" s="122"/>
    </row>
    <row r="738" spans="1:10" x14ac:dyDescent="0.3">
      <c r="A738" s="138" t="str">
        <f t="shared" ca="1" si="83"/>
        <v/>
      </c>
      <c r="B738" s="139" t="str">
        <f t="shared" ca="1" si="77"/>
        <v/>
      </c>
      <c r="C738" s="140" t="str">
        <f t="shared" ca="1" si="78"/>
        <v/>
      </c>
      <c r="D738" s="140" t="str">
        <f t="shared" ca="1" si="79"/>
        <v/>
      </c>
      <c r="F738" s="140" t="str">
        <f t="shared" ca="1" si="80"/>
        <v/>
      </c>
      <c r="G738" s="140" t="str">
        <f t="shared" ca="1" si="81"/>
        <v/>
      </c>
      <c r="H738" s="140" t="str">
        <f t="shared" ca="1" si="82"/>
        <v/>
      </c>
      <c r="J738" s="122"/>
    </row>
    <row r="739" spans="1:10" x14ac:dyDescent="0.3">
      <c r="A739" s="138" t="str">
        <f t="shared" ca="1" si="83"/>
        <v/>
      </c>
      <c r="B739" s="139" t="str">
        <f t="shared" ca="1" si="77"/>
        <v/>
      </c>
      <c r="C739" s="140" t="str">
        <f t="shared" ca="1" si="78"/>
        <v/>
      </c>
      <c r="D739" s="140" t="str">
        <f t="shared" ca="1" si="79"/>
        <v/>
      </c>
      <c r="F739" s="140" t="str">
        <f t="shared" ca="1" si="80"/>
        <v/>
      </c>
      <c r="G739" s="140" t="str">
        <f t="shared" ca="1" si="81"/>
        <v/>
      </c>
      <c r="H739" s="140" t="str">
        <f t="shared" ca="1" si="82"/>
        <v/>
      </c>
      <c r="J739" s="122"/>
    </row>
    <row r="740" spans="1:10" x14ac:dyDescent="0.3">
      <c r="A740" s="138" t="str">
        <f t="shared" ca="1" si="83"/>
        <v/>
      </c>
      <c r="B740" s="139" t="str">
        <f t="shared" ca="1" si="77"/>
        <v/>
      </c>
      <c r="C740" s="140" t="str">
        <f t="shared" ca="1" si="78"/>
        <v/>
      </c>
      <c r="D740" s="140" t="str">
        <f t="shared" ca="1" si="79"/>
        <v/>
      </c>
      <c r="F740" s="140" t="str">
        <f t="shared" ca="1" si="80"/>
        <v/>
      </c>
      <c r="G740" s="140" t="str">
        <f t="shared" ca="1" si="81"/>
        <v/>
      </c>
      <c r="H740" s="140" t="str">
        <f t="shared" ca="1" si="82"/>
        <v/>
      </c>
      <c r="J740" s="122"/>
    </row>
    <row r="741" spans="1:10" x14ac:dyDescent="0.3">
      <c r="A741" s="138" t="str">
        <f t="shared" ca="1" si="83"/>
        <v/>
      </c>
      <c r="B741" s="139" t="str">
        <f t="shared" ca="1" si="77"/>
        <v/>
      </c>
      <c r="C741" s="140" t="str">
        <f t="shared" ca="1" si="78"/>
        <v/>
      </c>
      <c r="D741" s="140" t="str">
        <f t="shared" ca="1" si="79"/>
        <v/>
      </c>
      <c r="F741" s="140" t="str">
        <f t="shared" ca="1" si="80"/>
        <v/>
      </c>
      <c r="G741" s="140" t="str">
        <f t="shared" ca="1" si="81"/>
        <v/>
      </c>
      <c r="H741" s="140" t="str">
        <f t="shared" ca="1" si="82"/>
        <v/>
      </c>
      <c r="J741" s="122"/>
    </row>
    <row r="742" spans="1:10" x14ac:dyDescent="0.3">
      <c r="A742" s="138" t="str">
        <f t="shared" ca="1" si="83"/>
        <v/>
      </c>
      <c r="B742" s="139" t="str">
        <f t="shared" ca="1" si="77"/>
        <v/>
      </c>
      <c r="C742" s="140" t="str">
        <f t="shared" ca="1" si="78"/>
        <v/>
      </c>
      <c r="D742" s="140" t="str">
        <f t="shared" ca="1" si="79"/>
        <v/>
      </c>
      <c r="F742" s="140" t="str">
        <f t="shared" ca="1" si="80"/>
        <v/>
      </c>
      <c r="G742" s="140" t="str">
        <f t="shared" ca="1" si="81"/>
        <v/>
      </c>
      <c r="H742" s="140" t="str">
        <f t="shared" ca="1" si="82"/>
        <v/>
      </c>
      <c r="J742" s="122"/>
    </row>
    <row r="743" spans="1:10" x14ac:dyDescent="0.3">
      <c r="A743" s="138" t="str">
        <f t="shared" ca="1" si="83"/>
        <v/>
      </c>
      <c r="B743" s="139" t="str">
        <f t="shared" ca="1" si="77"/>
        <v/>
      </c>
      <c r="C743" s="140" t="str">
        <f t="shared" ca="1" si="78"/>
        <v/>
      </c>
      <c r="D743" s="140" t="str">
        <f t="shared" ca="1" si="79"/>
        <v/>
      </c>
      <c r="F743" s="140" t="str">
        <f t="shared" ca="1" si="80"/>
        <v/>
      </c>
      <c r="G743" s="140" t="str">
        <f t="shared" ca="1" si="81"/>
        <v/>
      </c>
      <c r="H743" s="140" t="str">
        <f t="shared" ca="1" si="82"/>
        <v/>
      </c>
      <c r="J743" s="122"/>
    </row>
    <row r="744" spans="1:10" x14ac:dyDescent="0.3">
      <c r="A744" s="138" t="str">
        <f t="shared" ca="1" si="83"/>
        <v/>
      </c>
      <c r="B744" s="139" t="str">
        <f t="shared" ca="1" si="77"/>
        <v/>
      </c>
      <c r="C744" s="140" t="str">
        <f t="shared" ca="1" si="78"/>
        <v/>
      </c>
      <c r="D744" s="140" t="str">
        <f t="shared" ca="1" si="79"/>
        <v/>
      </c>
      <c r="F744" s="140" t="str">
        <f t="shared" ca="1" si="80"/>
        <v/>
      </c>
      <c r="G744" s="140" t="str">
        <f t="shared" ca="1" si="81"/>
        <v/>
      </c>
      <c r="H744" s="140" t="str">
        <f t="shared" ca="1" si="82"/>
        <v/>
      </c>
      <c r="J744" s="122"/>
    </row>
    <row r="745" spans="1:10" x14ac:dyDescent="0.3">
      <c r="A745" s="138" t="str">
        <f t="shared" ca="1" si="83"/>
        <v/>
      </c>
      <c r="B745" s="139" t="str">
        <f t="shared" ca="1" si="77"/>
        <v/>
      </c>
      <c r="C745" s="140" t="str">
        <f t="shared" ca="1" si="78"/>
        <v/>
      </c>
      <c r="D745" s="140" t="str">
        <f t="shared" ca="1" si="79"/>
        <v/>
      </c>
      <c r="F745" s="140" t="str">
        <f t="shared" ca="1" si="80"/>
        <v/>
      </c>
      <c r="G745" s="140" t="str">
        <f t="shared" ca="1" si="81"/>
        <v/>
      </c>
      <c r="H745" s="140" t="str">
        <f t="shared" ca="1" si="82"/>
        <v/>
      </c>
      <c r="J745" s="122"/>
    </row>
    <row r="746" spans="1:10" x14ac:dyDescent="0.3">
      <c r="A746" s="138" t="str">
        <f t="shared" ca="1" si="83"/>
        <v/>
      </c>
      <c r="B746" s="139" t="str">
        <f t="shared" ca="1" si="77"/>
        <v/>
      </c>
      <c r="C746" s="140" t="str">
        <f t="shared" ca="1" si="78"/>
        <v/>
      </c>
      <c r="D746" s="140" t="str">
        <f t="shared" ca="1" si="79"/>
        <v/>
      </c>
      <c r="F746" s="140" t="str">
        <f t="shared" ca="1" si="80"/>
        <v/>
      </c>
      <c r="G746" s="140" t="str">
        <f t="shared" ca="1" si="81"/>
        <v/>
      </c>
      <c r="H746" s="140" t="str">
        <f t="shared" ca="1" si="82"/>
        <v/>
      </c>
      <c r="J746" s="122"/>
    </row>
    <row r="747" spans="1:10" x14ac:dyDescent="0.3">
      <c r="A747" s="138" t="str">
        <f t="shared" ca="1" si="83"/>
        <v/>
      </c>
      <c r="B747" s="139" t="str">
        <f t="shared" ca="1" si="77"/>
        <v/>
      </c>
      <c r="C747" s="140" t="str">
        <f t="shared" ca="1" si="78"/>
        <v/>
      </c>
      <c r="D747" s="140" t="str">
        <f t="shared" ca="1" si="79"/>
        <v/>
      </c>
      <c r="F747" s="140" t="str">
        <f t="shared" ca="1" si="80"/>
        <v/>
      </c>
      <c r="G747" s="140" t="str">
        <f t="shared" ca="1" si="81"/>
        <v/>
      </c>
      <c r="H747" s="140" t="str">
        <f t="shared" ca="1" si="82"/>
        <v/>
      </c>
      <c r="J747" s="122"/>
    </row>
    <row r="748" spans="1:10" x14ac:dyDescent="0.3">
      <c r="A748" s="138" t="str">
        <f t="shared" ca="1" si="83"/>
        <v/>
      </c>
      <c r="B748" s="139" t="str">
        <f t="shared" ca="1" si="77"/>
        <v/>
      </c>
      <c r="C748" s="140" t="str">
        <f t="shared" ca="1" si="78"/>
        <v/>
      </c>
      <c r="D748" s="140" t="str">
        <f t="shared" ca="1" si="79"/>
        <v/>
      </c>
      <c r="F748" s="140" t="str">
        <f t="shared" ca="1" si="80"/>
        <v/>
      </c>
      <c r="G748" s="140" t="str">
        <f t="shared" ca="1" si="81"/>
        <v/>
      </c>
      <c r="H748" s="140" t="str">
        <f t="shared" ca="1" si="82"/>
        <v/>
      </c>
      <c r="J748" s="122"/>
    </row>
    <row r="749" spans="1:10" x14ac:dyDescent="0.3">
      <c r="A749" s="138" t="str">
        <f t="shared" ca="1" si="83"/>
        <v/>
      </c>
      <c r="B749" s="139" t="str">
        <f t="shared" ca="1" si="77"/>
        <v/>
      </c>
      <c r="C749" s="140" t="str">
        <f t="shared" ca="1" si="78"/>
        <v/>
      </c>
      <c r="D749" s="140" t="str">
        <f t="shared" ca="1" si="79"/>
        <v/>
      </c>
      <c r="F749" s="140" t="str">
        <f t="shared" ca="1" si="80"/>
        <v/>
      </c>
      <c r="G749" s="140" t="str">
        <f t="shared" ca="1" si="81"/>
        <v/>
      </c>
      <c r="H749" s="140" t="str">
        <f t="shared" ca="1" si="82"/>
        <v/>
      </c>
      <c r="J749" s="122"/>
    </row>
    <row r="750" spans="1:10" x14ac:dyDescent="0.3">
      <c r="A750" s="138" t="str">
        <f t="shared" ca="1" si="83"/>
        <v/>
      </c>
      <c r="B750" s="139" t="str">
        <f t="shared" ca="1" si="77"/>
        <v/>
      </c>
      <c r="C750" s="140" t="str">
        <f t="shared" ca="1" si="78"/>
        <v/>
      </c>
      <c r="D750" s="140" t="str">
        <f t="shared" ca="1" si="79"/>
        <v/>
      </c>
      <c r="F750" s="140" t="str">
        <f t="shared" ca="1" si="80"/>
        <v/>
      </c>
      <c r="G750" s="140" t="str">
        <f t="shared" ca="1" si="81"/>
        <v/>
      </c>
      <c r="H750" s="140" t="str">
        <f t="shared" ca="1" si="82"/>
        <v/>
      </c>
      <c r="J750" s="122"/>
    </row>
    <row r="751" spans="1:10" x14ac:dyDescent="0.3">
      <c r="A751" s="138" t="str">
        <f t="shared" ca="1" si="83"/>
        <v/>
      </c>
      <c r="B751" s="139" t="str">
        <f t="shared" ca="1" si="77"/>
        <v/>
      </c>
      <c r="C751" s="140" t="str">
        <f t="shared" ca="1" si="78"/>
        <v/>
      </c>
      <c r="D751" s="140" t="str">
        <f t="shared" ca="1" si="79"/>
        <v/>
      </c>
      <c r="F751" s="140" t="str">
        <f t="shared" ca="1" si="80"/>
        <v/>
      </c>
      <c r="G751" s="140" t="str">
        <f t="shared" ca="1" si="81"/>
        <v/>
      </c>
      <c r="H751" s="140" t="str">
        <f t="shared" ca="1" si="82"/>
        <v/>
      </c>
      <c r="J751" s="122"/>
    </row>
    <row r="752" spans="1:10" x14ac:dyDescent="0.3">
      <c r="A752" s="138" t="str">
        <f t="shared" ca="1" si="83"/>
        <v/>
      </c>
      <c r="B752" s="139" t="str">
        <f t="shared" ca="1" si="77"/>
        <v/>
      </c>
      <c r="C752" s="140" t="str">
        <f t="shared" ca="1" si="78"/>
        <v/>
      </c>
      <c r="D752" s="140" t="str">
        <f t="shared" ca="1" si="79"/>
        <v/>
      </c>
      <c r="F752" s="140" t="str">
        <f t="shared" ca="1" si="80"/>
        <v/>
      </c>
      <c r="G752" s="140" t="str">
        <f t="shared" ca="1" si="81"/>
        <v/>
      </c>
      <c r="H752" s="140" t="str">
        <f t="shared" ca="1" si="82"/>
        <v/>
      </c>
      <c r="J752" s="122"/>
    </row>
    <row r="753" spans="1:10" x14ac:dyDescent="0.3">
      <c r="A753" s="138" t="str">
        <f t="shared" ca="1" si="83"/>
        <v/>
      </c>
      <c r="B753" s="139" t="str">
        <f t="shared" ca="1" si="77"/>
        <v/>
      </c>
      <c r="C753" s="140" t="str">
        <f t="shared" ca="1" si="78"/>
        <v/>
      </c>
      <c r="D753" s="140" t="str">
        <f t="shared" ca="1" si="79"/>
        <v/>
      </c>
      <c r="F753" s="140" t="str">
        <f t="shared" ca="1" si="80"/>
        <v/>
      </c>
      <c r="G753" s="140" t="str">
        <f t="shared" ca="1" si="81"/>
        <v/>
      </c>
      <c r="H753" s="140" t="str">
        <f t="shared" ca="1" si="82"/>
        <v/>
      </c>
      <c r="J753" s="122"/>
    </row>
    <row r="754" spans="1:10" x14ac:dyDescent="0.3">
      <c r="A754" s="138" t="str">
        <f t="shared" ca="1" si="83"/>
        <v/>
      </c>
      <c r="B754" s="139" t="str">
        <f t="shared" ca="1" si="77"/>
        <v/>
      </c>
      <c r="C754" s="140" t="str">
        <f t="shared" ca="1" si="78"/>
        <v/>
      </c>
      <c r="D754" s="140" t="str">
        <f t="shared" ca="1" si="79"/>
        <v/>
      </c>
      <c r="F754" s="140" t="str">
        <f t="shared" ca="1" si="80"/>
        <v/>
      </c>
      <c r="G754" s="140" t="str">
        <f t="shared" ca="1" si="81"/>
        <v/>
      </c>
      <c r="H754" s="140" t="str">
        <f t="shared" ca="1" si="82"/>
        <v/>
      </c>
      <c r="J754" s="122"/>
    </row>
    <row r="755" spans="1:10" x14ac:dyDescent="0.3">
      <c r="A755" s="138" t="str">
        <f t="shared" ca="1" si="83"/>
        <v/>
      </c>
      <c r="B755" s="139" t="str">
        <f t="shared" ca="1" si="77"/>
        <v/>
      </c>
      <c r="C755" s="140" t="str">
        <f t="shared" ca="1" si="78"/>
        <v/>
      </c>
      <c r="D755" s="140" t="str">
        <f t="shared" ca="1" si="79"/>
        <v/>
      </c>
      <c r="F755" s="140" t="str">
        <f t="shared" ca="1" si="80"/>
        <v/>
      </c>
      <c r="G755" s="140" t="str">
        <f t="shared" ca="1" si="81"/>
        <v/>
      </c>
      <c r="H755" s="140" t="str">
        <f t="shared" ca="1" si="82"/>
        <v/>
      </c>
      <c r="J755" s="122"/>
    </row>
    <row r="756" spans="1:10" x14ac:dyDescent="0.3">
      <c r="A756" s="138" t="str">
        <f t="shared" ca="1" si="83"/>
        <v/>
      </c>
      <c r="B756" s="139" t="str">
        <f t="shared" ca="1" si="77"/>
        <v/>
      </c>
      <c r="C756" s="140" t="str">
        <f t="shared" ca="1" si="78"/>
        <v/>
      </c>
      <c r="D756" s="140" t="str">
        <f t="shared" ca="1" si="79"/>
        <v/>
      </c>
      <c r="F756" s="140" t="str">
        <f t="shared" ca="1" si="80"/>
        <v/>
      </c>
      <c r="G756" s="140" t="str">
        <f t="shared" ca="1" si="81"/>
        <v/>
      </c>
      <c r="H756" s="140" t="str">
        <f t="shared" ca="1" si="82"/>
        <v/>
      </c>
      <c r="J756" s="122"/>
    </row>
    <row r="757" spans="1:10" x14ac:dyDescent="0.3">
      <c r="A757" s="138" t="str">
        <f t="shared" ca="1" si="83"/>
        <v/>
      </c>
      <c r="B757" s="139" t="str">
        <f t="shared" ca="1" si="77"/>
        <v/>
      </c>
      <c r="C757" s="140" t="str">
        <f t="shared" ca="1" si="78"/>
        <v/>
      </c>
      <c r="D757" s="140" t="str">
        <f t="shared" ca="1" si="79"/>
        <v/>
      </c>
      <c r="F757" s="140" t="str">
        <f t="shared" ca="1" si="80"/>
        <v/>
      </c>
      <c r="G757" s="140" t="str">
        <f t="shared" ca="1" si="81"/>
        <v/>
      </c>
      <c r="H757" s="140" t="str">
        <f t="shared" ca="1" si="82"/>
        <v/>
      </c>
      <c r="J757" s="122"/>
    </row>
    <row r="758" spans="1:10" x14ac:dyDescent="0.3">
      <c r="A758" s="138" t="str">
        <f t="shared" ca="1" si="83"/>
        <v/>
      </c>
      <c r="B758" s="139" t="str">
        <f t="shared" ca="1" si="77"/>
        <v/>
      </c>
      <c r="C758" s="140" t="str">
        <f t="shared" ca="1" si="78"/>
        <v/>
      </c>
      <c r="D758" s="140" t="str">
        <f t="shared" ca="1" si="79"/>
        <v/>
      </c>
      <c r="F758" s="140" t="str">
        <f t="shared" ca="1" si="80"/>
        <v/>
      </c>
      <c r="G758" s="140" t="str">
        <f t="shared" ca="1" si="81"/>
        <v/>
      </c>
      <c r="H758" s="140" t="str">
        <f t="shared" ca="1" si="82"/>
        <v/>
      </c>
      <c r="J758" s="122"/>
    </row>
    <row r="759" spans="1:10" x14ac:dyDescent="0.3">
      <c r="A759" s="138" t="str">
        <f t="shared" ca="1" si="83"/>
        <v/>
      </c>
      <c r="B759" s="139" t="str">
        <f t="shared" ca="1" si="77"/>
        <v/>
      </c>
      <c r="C759" s="140" t="str">
        <f t="shared" ca="1" si="78"/>
        <v/>
      </c>
      <c r="D759" s="140" t="str">
        <f t="shared" ca="1" si="79"/>
        <v/>
      </c>
      <c r="F759" s="140" t="str">
        <f t="shared" ca="1" si="80"/>
        <v/>
      </c>
      <c r="G759" s="140" t="str">
        <f t="shared" ca="1" si="81"/>
        <v/>
      </c>
      <c r="H759" s="140" t="str">
        <f t="shared" ca="1" si="82"/>
        <v/>
      </c>
      <c r="J759" s="122"/>
    </row>
    <row r="760" spans="1:10" x14ac:dyDescent="0.3">
      <c r="A760" s="138" t="str">
        <f t="shared" ca="1" si="83"/>
        <v/>
      </c>
      <c r="B760" s="139" t="str">
        <f t="shared" ca="1" si="77"/>
        <v/>
      </c>
      <c r="C760" s="140" t="str">
        <f t="shared" ca="1" si="78"/>
        <v/>
      </c>
      <c r="D760" s="140" t="str">
        <f t="shared" ca="1" si="79"/>
        <v/>
      </c>
      <c r="F760" s="140" t="str">
        <f t="shared" ca="1" si="80"/>
        <v/>
      </c>
      <c r="G760" s="140" t="str">
        <f t="shared" ca="1" si="81"/>
        <v/>
      </c>
      <c r="H760" s="140" t="str">
        <f t="shared" ca="1" si="82"/>
        <v/>
      </c>
      <c r="J760" s="122"/>
    </row>
    <row r="761" spans="1:10" x14ac:dyDescent="0.3">
      <c r="A761" s="138" t="str">
        <f t="shared" ca="1" si="83"/>
        <v/>
      </c>
      <c r="B761" s="139" t="str">
        <f t="shared" ca="1" si="77"/>
        <v/>
      </c>
      <c r="C761" s="140" t="str">
        <f t="shared" ca="1" si="78"/>
        <v/>
      </c>
      <c r="D761" s="140" t="str">
        <f t="shared" ca="1" si="79"/>
        <v/>
      </c>
      <c r="F761" s="140" t="str">
        <f t="shared" ca="1" si="80"/>
        <v/>
      </c>
      <c r="G761" s="140" t="str">
        <f t="shared" ca="1" si="81"/>
        <v/>
      </c>
      <c r="H761" s="140" t="str">
        <f t="shared" ca="1" si="82"/>
        <v/>
      </c>
      <c r="J761" s="122"/>
    </row>
    <row r="762" spans="1:10" x14ac:dyDescent="0.3">
      <c r="A762" s="138" t="str">
        <f t="shared" ca="1" si="83"/>
        <v/>
      </c>
      <c r="B762" s="139" t="str">
        <f t="shared" ca="1" si="77"/>
        <v/>
      </c>
      <c r="C762" s="140" t="str">
        <f t="shared" ca="1" si="78"/>
        <v/>
      </c>
      <c r="D762" s="140" t="str">
        <f t="shared" ca="1" si="79"/>
        <v/>
      </c>
      <c r="F762" s="140" t="str">
        <f t="shared" ca="1" si="80"/>
        <v/>
      </c>
      <c r="G762" s="140" t="str">
        <f t="shared" ca="1" si="81"/>
        <v/>
      </c>
      <c r="H762" s="140" t="str">
        <f t="shared" ca="1" si="82"/>
        <v/>
      </c>
      <c r="J762" s="122"/>
    </row>
    <row r="763" spans="1:10" x14ac:dyDescent="0.3">
      <c r="A763" s="138" t="str">
        <f t="shared" ca="1" si="83"/>
        <v/>
      </c>
      <c r="B763" s="139" t="str">
        <f t="shared" ca="1" si="77"/>
        <v/>
      </c>
      <c r="C763" s="140" t="str">
        <f t="shared" ca="1" si="78"/>
        <v/>
      </c>
      <c r="D763" s="140" t="str">
        <f t="shared" ca="1" si="79"/>
        <v/>
      </c>
      <c r="F763" s="140" t="str">
        <f t="shared" ca="1" si="80"/>
        <v/>
      </c>
      <c r="G763" s="140" t="str">
        <f t="shared" ca="1" si="81"/>
        <v/>
      </c>
      <c r="H763" s="140" t="str">
        <f t="shared" ca="1" si="82"/>
        <v/>
      </c>
      <c r="J763" s="122"/>
    </row>
    <row r="764" spans="1:10" x14ac:dyDescent="0.3">
      <c r="A764" s="138" t="str">
        <f t="shared" ca="1" si="83"/>
        <v/>
      </c>
      <c r="B764" s="139" t="str">
        <f t="shared" ca="1" si="77"/>
        <v/>
      </c>
      <c r="C764" s="140" t="str">
        <f t="shared" ca="1" si="78"/>
        <v/>
      </c>
      <c r="D764" s="140" t="str">
        <f t="shared" ca="1" si="79"/>
        <v/>
      </c>
      <c r="F764" s="140" t="str">
        <f t="shared" ca="1" si="80"/>
        <v/>
      </c>
      <c r="G764" s="140" t="str">
        <f t="shared" ca="1" si="81"/>
        <v/>
      </c>
      <c r="H764" s="140" t="str">
        <f t="shared" ca="1" si="82"/>
        <v/>
      </c>
      <c r="J764" s="122"/>
    </row>
    <row r="765" spans="1:10" x14ac:dyDescent="0.3">
      <c r="A765" s="138" t="str">
        <f t="shared" ca="1" si="83"/>
        <v/>
      </c>
      <c r="B765" s="139" t="str">
        <f t="shared" ca="1" si="77"/>
        <v/>
      </c>
      <c r="C765" s="140" t="str">
        <f t="shared" ca="1" si="78"/>
        <v/>
      </c>
      <c r="D765" s="140" t="str">
        <f t="shared" ca="1" si="79"/>
        <v/>
      </c>
      <c r="F765" s="140" t="str">
        <f t="shared" ca="1" si="80"/>
        <v/>
      </c>
      <c r="G765" s="140" t="str">
        <f t="shared" ca="1" si="81"/>
        <v/>
      </c>
      <c r="H765" s="140" t="str">
        <f t="shared" ca="1" si="82"/>
        <v/>
      </c>
      <c r="J765" s="122"/>
    </row>
    <row r="766" spans="1:10" x14ac:dyDescent="0.3">
      <c r="A766" s="138" t="str">
        <f t="shared" ca="1" si="83"/>
        <v/>
      </c>
      <c r="B766" s="139" t="str">
        <f t="shared" ca="1" si="77"/>
        <v/>
      </c>
      <c r="C766" s="140" t="str">
        <f t="shared" ca="1" si="78"/>
        <v/>
      </c>
      <c r="D766" s="140" t="str">
        <f t="shared" ca="1" si="79"/>
        <v/>
      </c>
      <c r="F766" s="140" t="str">
        <f t="shared" ca="1" si="80"/>
        <v/>
      </c>
      <c r="G766" s="140" t="str">
        <f t="shared" ca="1" si="81"/>
        <v/>
      </c>
      <c r="H766" s="140" t="str">
        <f t="shared" ca="1" si="82"/>
        <v/>
      </c>
      <c r="J766" s="122"/>
    </row>
    <row r="767" spans="1:10" x14ac:dyDescent="0.3">
      <c r="A767" s="138" t="str">
        <f t="shared" ca="1" si="83"/>
        <v/>
      </c>
      <c r="B767" s="139" t="str">
        <f t="shared" ca="1" si="77"/>
        <v/>
      </c>
      <c r="C767" s="140" t="str">
        <f t="shared" ca="1" si="78"/>
        <v/>
      </c>
      <c r="D767" s="140" t="str">
        <f t="shared" ca="1" si="79"/>
        <v/>
      </c>
      <c r="F767" s="140" t="str">
        <f t="shared" ca="1" si="80"/>
        <v/>
      </c>
      <c r="G767" s="140" t="str">
        <f t="shared" ca="1" si="81"/>
        <v/>
      </c>
      <c r="H767" s="140" t="str">
        <f t="shared" ca="1" si="82"/>
        <v/>
      </c>
      <c r="J767" s="122"/>
    </row>
    <row r="768" spans="1:10" x14ac:dyDescent="0.3">
      <c r="A768" s="138" t="str">
        <f t="shared" ca="1" si="83"/>
        <v/>
      </c>
      <c r="B768" s="139" t="str">
        <f t="shared" ca="1" si="77"/>
        <v/>
      </c>
      <c r="C768" s="140" t="str">
        <f t="shared" ca="1" si="78"/>
        <v/>
      </c>
      <c r="D768" s="140" t="str">
        <f t="shared" ca="1" si="79"/>
        <v/>
      </c>
      <c r="F768" s="140" t="str">
        <f t="shared" ca="1" si="80"/>
        <v/>
      </c>
      <c r="G768" s="140" t="str">
        <f t="shared" ca="1" si="81"/>
        <v/>
      </c>
      <c r="H768" s="140" t="str">
        <f t="shared" ca="1" si="82"/>
        <v/>
      </c>
      <c r="J768" s="122"/>
    </row>
    <row r="769" spans="1:10" x14ac:dyDescent="0.3">
      <c r="A769" s="138" t="str">
        <f t="shared" ca="1" si="83"/>
        <v/>
      </c>
      <c r="B769" s="139" t="str">
        <f t="shared" ca="1" si="77"/>
        <v/>
      </c>
      <c r="C769" s="140" t="str">
        <f t="shared" ca="1" si="78"/>
        <v/>
      </c>
      <c r="D769" s="140" t="str">
        <f t="shared" ca="1" si="79"/>
        <v/>
      </c>
      <c r="F769" s="140" t="str">
        <f t="shared" ca="1" si="80"/>
        <v/>
      </c>
      <c r="G769" s="140" t="str">
        <f t="shared" ca="1" si="81"/>
        <v/>
      </c>
      <c r="H769" s="140" t="str">
        <f t="shared" ca="1" si="82"/>
        <v/>
      </c>
      <c r="J769" s="122"/>
    </row>
    <row r="770" spans="1:10" x14ac:dyDescent="0.3">
      <c r="A770" s="138" t="str">
        <f t="shared" ca="1" si="83"/>
        <v/>
      </c>
      <c r="B770" s="139" t="str">
        <f t="shared" ca="1" si="77"/>
        <v/>
      </c>
      <c r="C770" s="140" t="str">
        <f t="shared" ca="1" si="78"/>
        <v/>
      </c>
      <c r="D770" s="140" t="str">
        <f t="shared" ca="1" si="79"/>
        <v/>
      </c>
      <c r="F770" s="140" t="str">
        <f t="shared" ca="1" si="80"/>
        <v/>
      </c>
      <c r="G770" s="140" t="str">
        <f t="shared" ca="1" si="81"/>
        <v/>
      </c>
      <c r="H770" s="140" t="str">
        <f t="shared" ca="1" si="82"/>
        <v/>
      </c>
      <c r="J770" s="122"/>
    </row>
    <row r="771" spans="1:10" x14ac:dyDescent="0.3">
      <c r="A771" s="138" t="str">
        <f t="shared" ca="1" si="83"/>
        <v/>
      </c>
      <c r="B771" s="139" t="str">
        <f t="shared" ca="1" si="77"/>
        <v/>
      </c>
      <c r="C771" s="140" t="str">
        <f t="shared" ca="1" si="78"/>
        <v/>
      </c>
      <c r="D771" s="140" t="str">
        <f t="shared" ca="1" si="79"/>
        <v/>
      </c>
      <c r="F771" s="140" t="str">
        <f t="shared" ca="1" si="80"/>
        <v/>
      </c>
      <c r="G771" s="140" t="str">
        <f t="shared" ca="1" si="81"/>
        <v/>
      </c>
      <c r="H771" s="140" t="str">
        <f t="shared" ca="1" si="82"/>
        <v/>
      </c>
      <c r="J771" s="122"/>
    </row>
    <row r="772" spans="1:10" x14ac:dyDescent="0.3">
      <c r="A772" s="138" t="str">
        <f t="shared" ca="1" si="83"/>
        <v/>
      </c>
      <c r="B772" s="139" t="str">
        <f t="shared" ca="1" si="77"/>
        <v/>
      </c>
      <c r="C772" s="140" t="str">
        <f t="shared" ca="1" si="78"/>
        <v/>
      </c>
      <c r="D772" s="140" t="str">
        <f t="shared" ca="1" si="79"/>
        <v/>
      </c>
      <c r="F772" s="140" t="str">
        <f t="shared" ca="1" si="80"/>
        <v/>
      </c>
      <c r="G772" s="140" t="str">
        <f t="shared" ca="1" si="81"/>
        <v/>
      </c>
      <c r="H772" s="140" t="str">
        <f t="shared" ca="1" si="82"/>
        <v/>
      </c>
      <c r="J772" s="122"/>
    </row>
    <row r="773" spans="1:10" x14ac:dyDescent="0.3">
      <c r="A773" s="138" t="str">
        <f t="shared" ca="1" si="83"/>
        <v/>
      </c>
      <c r="B773" s="139" t="str">
        <f t="shared" ca="1" si="77"/>
        <v/>
      </c>
      <c r="C773" s="140" t="str">
        <f t="shared" ca="1" si="78"/>
        <v/>
      </c>
      <c r="D773" s="140" t="str">
        <f t="shared" ca="1" si="79"/>
        <v/>
      </c>
      <c r="F773" s="140" t="str">
        <f t="shared" ca="1" si="80"/>
        <v/>
      </c>
      <c r="G773" s="140" t="str">
        <f t="shared" ca="1" si="81"/>
        <v/>
      </c>
      <c r="H773" s="140" t="str">
        <f t="shared" ca="1" si="82"/>
        <v/>
      </c>
      <c r="J773" s="122"/>
    </row>
    <row r="774" spans="1:10" x14ac:dyDescent="0.3">
      <c r="A774" s="138" t="str">
        <f t="shared" ca="1" si="83"/>
        <v/>
      </c>
      <c r="B774" s="139" t="str">
        <f t="shared" ca="1" si="77"/>
        <v/>
      </c>
      <c r="C774" s="140" t="str">
        <f t="shared" ca="1" si="78"/>
        <v/>
      </c>
      <c r="D774" s="140" t="str">
        <f t="shared" ca="1" si="79"/>
        <v/>
      </c>
      <c r="F774" s="140" t="str">
        <f t="shared" ca="1" si="80"/>
        <v/>
      </c>
      <c r="G774" s="140" t="str">
        <f t="shared" ca="1" si="81"/>
        <v/>
      </c>
      <c r="H774" s="140" t="str">
        <f t="shared" ca="1" si="82"/>
        <v/>
      </c>
      <c r="J774" s="122"/>
    </row>
    <row r="775" spans="1:10" x14ac:dyDescent="0.3">
      <c r="A775" s="138" t="str">
        <f t="shared" ca="1" si="83"/>
        <v/>
      </c>
      <c r="B775" s="139" t="str">
        <f t="shared" ca="1" si="77"/>
        <v/>
      </c>
      <c r="C775" s="140" t="str">
        <f t="shared" ca="1" si="78"/>
        <v/>
      </c>
      <c r="D775" s="140" t="str">
        <f t="shared" ca="1" si="79"/>
        <v/>
      </c>
      <c r="F775" s="140" t="str">
        <f t="shared" ca="1" si="80"/>
        <v/>
      </c>
      <c r="G775" s="140" t="str">
        <f t="shared" ca="1" si="81"/>
        <v/>
      </c>
      <c r="H775" s="140" t="str">
        <f t="shared" ca="1" si="82"/>
        <v/>
      </c>
      <c r="J775" s="122"/>
    </row>
    <row r="776" spans="1:10" x14ac:dyDescent="0.3">
      <c r="A776" s="138" t="str">
        <f t="shared" ca="1" si="83"/>
        <v/>
      </c>
      <c r="B776" s="139" t="str">
        <f t="shared" ca="1" si="77"/>
        <v/>
      </c>
      <c r="C776" s="140" t="str">
        <f t="shared" ca="1" si="78"/>
        <v/>
      </c>
      <c r="D776" s="140" t="str">
        <f t="shared" ca="1" si="79"/>
        <v/>
      </c>
      <c r="F776" s="140" t="str">
        <f t="shared" ca="1" si="80"/>
        <v/>
      </c>
      <c r="G776" s="140" t="str">
        <f t="shared" ca="1" si="81"/>
        <v/>
      </c>
      <c r="H776" s="140" t="str">
        <f t="shared" ca="1" si="82"/>
        <v/>
      </c>
      <c r="J776" s="122"/>
    </row>
    <row r="777" spans="1:10" x14ac:dyDescent="0.3">
      <c r="A777" s="138" t="str">
        <f t="shared" ca="1" si="83"/>
        <v/>
      </c>
      <c r="B777" s="139" t="str">
        <f t="shared" ca="1" si="77"/>
        <v/>
      </c>
      <c r="C777" s="140" t="str">
        <f t="shared" ca="1" si="78"/>
        <v/>
      </c>
      <c r="D777" s="140" t="str">
        <f t="shared" ca="1" si="79"/>
        <v/>
      </c>
      <c r="F777" s="140" t="str">
        <f t="shared" ca="1" si="80"/>
        <v/>
      </c>
      <c r="G777" s="140" t="str">
        <f t="shared" ca="1" si="81"/>
        <v/>
      </c>
      <c r="H777" s="140" t="str">
        <f t="shared" ca="1" si="82"/>
        <v/>
      </c>
      <c r="J777" s="122"/>
    </row>
    <row r="778" spans="1:10" x14ac:dyDescent="0.3">
      <c r="A778" s="138" t="str">
        <f t="shared" ca="1" si="83"/>
        <v/>
      </c>
      <c r="B778" s="139" t="str">
        <f t="shared" ca="1" si="77"/>
        <v/>
      </c>
      <c r="C778" s="140" t="str">
        <f t="shared" ca="1" si="78"/>
        <v/>
      </c>
      <c r="D778" s="140" t="str">
        <f t="shared" ca="1" si="79"/>
        <v/>
      </c>
      <c r="F778" s="140" t="str">
        <f t="shared" ca="1" si="80"/>
        <v/>
      </c>
      <c r="G778" s="140" t="str">
        <f t="shared" ca="1" si="81"/>
        <v/>
      </c>
      <c r="H778" s="140" t="str">
        <f t="shared" ca="1" si="82"/>
        <v/>
      </c>
      <c r="J778" s="122"/>
    </row>
    <row r="779" spans="1:10" x14ac:dyDescent="0.3">
      <c r="A779" s="138" t="str">
        <f t="shared" ca="1" si="83"/>
        <v/>
      </c>
      <c r="B779" s="139" t="str">
        <f t="shared" ca="1" si="77"/>
        <v/>
      </c>
      <c r="C779" s="140" t="str">
        <f t="shared" ca="1" si="78"/>
        <v/>
      </c>
      <c r="D779" s="140" t="str">
        <f t="shared" ca="1" si="79"/>
        <v/>
      </c>
      <c r="F779" s="140" t="str">
        <f t="shared" ca="1" si="80"/>
        <v/>
      </c>
      <c r="G779" s="140" t="str">
        <f t="shared" ca="1" si="81"/>
        <v/>
      </c>
      <c r="H779" s="140" t="str">
        <f t="shared" ca="1" si="82"/>
        <v/>
      </c>
      <c r="J779" s="122"/>
    </row>
    <row r="780" spans="1:10" x14ac:dyDescent="0.3">
      <c r="A780" s="138" t="str">
        <f t="shared" ca="1" si="83"/>
        <v/>
      </c>
      <c r="B780" s="139" t="str">
        <f t="shared" ca="1" si="77"/>
        <v/>
      </c>
      <c r="C780" s="140" t="str">
        <f t="shared" ca="1" si="78"/>
        <v/>
      </c>
      <c r="D780" s="140" t="str">
        <f t="shared" ca="1" si="79"/>
        <v/>
      </c>
      <c r="F780" s="140" t="str">
        <f t="shared" ca="1" si="80"/>
        <v/>
      </c>
      <c r="G780" s="140" t="str">
        <f t="shared" ca="1" si="81"/>
        <v/>
      </c>
      <c r="H780" s="140" t="str">
        <f t="shared" ca="1" si="82"/>
        <v/>
      </c>
      <c r="J780" s="122"/>
    </row>
    <row r="781" spans="1:10" x14ac:dyDescent="0.3">
      <c r="A781" s="138" t="str">
        <f t="shared" ca="1" si="83"/>
        <v/>
      </c>
      <c r="B781" s="139" t="str">
        <f t="shared" ca="1" si="77"/>
        <v/>
      </c>
      <c r="C781" s="140" t="str">
        <f t="shared" ca="1" si="78"/>
        <v/>
      </c>
      <c r="D781" s="140" t="str">
        <f t="shared" ca="1" si="79"/>
        <v/>
      </c>
      <c r="F781" s="140" t="str">
        <f t="shared" ca="1" si="80"/>
        <v/>
      </c>
      <c r="G781" s="140" t="str">
        <f t="shared" ca="1" si="81"/>
        <v/>
      </c>
      <c r="H781" s="140" t="str">
        <f t="shared" ca="1" si="82"/>
        <v/>
      </c>
      <c r="J781" s="122"/>
    </row>
    <row r="782" spans="1:10" x14ac:dyDescent="0.3">
      <c r="A782" s="138" t="str">
        <f t="shared" ca="1" si="83"/>
        <v/>
      </c>
      <c r="B782" s="139" t="str">
        <f t="shared" ca="1" si="77"/>
        <v/>
      </c>
      <c r="C782" s="140" t="str">
        <f t="shared" ca="1" si="78"/>
        <v/>
      </c>
      <c r="D782" s="140" t="str">
        <f t="shared" ca="1" si="79"/>
        <v/>
      </c>
      <c r="F782" s="140" t="str">
        <f t="shared" ca="1" si="80"/>
        <v/>
      </c>
      <c r="G782" s="140" t="str">
        <f t="shared" ca="1" si="81"/>
        <v/>
      </c>
      <c r="H782" s="140" t="str">
        <f t="shared" ca="1" si="82"/>
        <v/>
      </c>
      <c r="J782" s="122"/>
    </row>
    <row r="783" spans="1:10" x14ac:dyDescent="0.3">
      <c r="A783" s="138" t="str">
        <f t="shared" ca="1" si="83"/>
        <v/>
      </c>
      <c r="B783" s="139" t="str">
        <f t="shared" ca="1" si="77"/>
        <v/>
      </c>
      <c r="C783" s="140" t="str">
        <f t="shared" ca="1" si="78"/>
        <v/>
      </c>
      <c r="D783" s="140" t="str">
        <f t="shared" ca="1" si="79"/>
        <v/>
      </c>
      <c r="F783" s="140" t="str">
        <f t="shared" ca="1" si="80"/>
        <v/>
      </c>
      <c r="G783" s="140" t="str">
        <f t="shared" ca="1" si="81"/>
        <v/>
      </c>
      <c r="H783" s="140" t="str">
        <f t="shared" ca="1" si="82"/>
        <v/>
      </c>
      <c r="J783" s="122"/>
    </row>
    <row r="784" spans="1:10" x14ac:dyDescent="0.3">
      <c r="A784" s="138" t="str">
        <f t="shared" ca="1" si="83"/>
        <v/>
      </c>
      <c r="B784" s="139" t="str">
        <f t="shared" ca="1" si="77"/>
        <v/>
      </c>
      <c r="C784" s="140" t="str">
        <f t="shared" ca="1" si="78"/>
        <v/>
      </c>
      <c r="D784" s="140" t="str">
        <f t="shared" ca="1" si="79"/>
        <v/>
      </c>
      <c r="F784" s="140" t="str">
        <f t="shared" ca="1" si="80"/>
        <v/>
      </c>
      <c r="G784" s="140" t="str">
        <f t="shared" ca="1" si="81"/>
        <v/>
      </c>
      <c r="H784" s="140" t="str">
        <f t="shared" ca="1" si="82"/>
        <v/>
      </c>
      <c r="J784" s="122"/>
    </row>
    <row r="785" spans="1:10" x14ac:dyDescent="0.3">
      <c r="A785" s="138" t="str">
        <f t="shared" ca="1" si="83"/>
        <v/>
      </c>
      <c r="B785" s="139" t="str">
        <f t="shared" ca="1" si="77"/>
        <v/>
      </c>
      <c r="C785" s="140" t="str">
        <f t="shared" ca="1" si="78"/>
        <v/>
      </c>
      <c r="D785" s="140" t="str">
        <f t="shared" ca="1" si="79"/>
        <v/>
      </c>
      <c r="F785" s="140" t="str">
        <f t="shared" ca="1" si="80"/>
        <v/>
      </c>
      <c r="G785" s="140" t="str">
        <f t="shared" ca="1" si="81"/>
        <v/>
      </c>
      <c r="H785" s="140" t="str">
        <f t="shared" ca="1" si="82"/>
        <v/>
      </c>
      <c r="J785" s="122"/>
    </row>
    <row r="786" spans="1:10" x14ac:dyDescent="0.3">
      <c r="A786" s="138" t="str">
        <f t="shared" ca="1" si="83"/>
        <v/>
      </c>
      <c r="B786" s="139" t="str">
        <f t="shared" ca="1" si="77"/>
        <v/>
      </c>
      <c r="C786" s="140" t="str">
        <f t="shared" ca="1" si="78"/>
        <v/>
      </c>
      <c r="D786" s="140" t="str">
        <f t="shared" ca="1" si="79"/>
        <v/>
      </c>
      <c r="F786" s="140" t="str">
        <f t="shared" ca="1" si="80"/>
        <v/>
      </c>
      <c r="G786" s="140" t="str">
        <f t="shared" ca="1" si="81"/>
        <v/>
      </c>
      <c r="H786" s="140" t="str">
        <f t="shared" ca="1" si="82"/>
        <v/>
      </c>
      <c r="J786" s="122"/>
    </row>
    <row r="787" spans="1:10" x14ac:dyDescent="0.3">
      <c r="A787" s="138" t="str">
        <f t="shared" ca="1" si="83"/>
        <v/>
      </c>
      <c r="B787" s="139" t="str">
        <f t="shared" ca="1" si="77"/>
        <v/>
      </c>
      <c r="C787" s="140" t="str">
        <f t="shared" ca="1" si="78"/>
        <v/>
      </c>
      <c r="D787" s="140" t="str">
        <f t="shared" ca="1" si="79"/>
        <v/>
      </c>
      <c r="F787" s="140" t="str">
        <f t="shared" ca="1" si="80"/>
        <v/>
      </c>
      <c r="G787" s="140" t="str">
        <f t="shared" ca="1" si="81"/>
        <v/>
      </c>
      <c r="H787" s="140" t="str">
        <f t="shared" ca="1" si="82"/>
        <v/>
      </c>
      <c r="J787" s="122"/>
    </row>
    <row r="788" spans="1:10" x14ac:dyDescent="0.3">
      <c r="A788" s="138" t="str">
        <f t="shared" ca="1" si="83"/>
        <v/>
      </c>
      <c r="B788" s="139" t="str">
        <f t="shared" ref="B788:B799" ca="1" si="84">IF(A788="","",IF($K$13=26,(A788-1)*14+$D$9,IF($K$13=52,(A788-1)*7+$D$9,DATE(YEAR($D$9),MONTH($D$9)+(A788-1)*$L$13,IF($K$13=24,IF((MOD(A788-1,2))=1,DAY($D$9)+14,DAY($D$9)),DAY($D$9))))))</f>
        <v/>
      </c>
      <c r="C788" s="140" t="str">
        <f t="shared" ref="C788:C799" ca="1" si="85">IF(A788="","",IF(A788=$D$12,H787+D788,IF(IF($E$15,$D$15,$D$14)&gt;H787+D788,H787+D788,IF($E$15,$D$15,$D$14))))</f>
        <v/>
      </c>
      <c r="D788" s="140" t="str">
        <f t="shared" ref="D788:D800" ca="1" si="86">IF(B788="","",IF(roundOpt,ROUND((B788-B787)*$H$5*G787,2),(B788-B787)*$H$5*G787))</f>
        <v/>
      </c>
      <c r="F788" s="140" t="str">
        <f t="shared" ref="F788:F799" ca="1" si="87">IF(B788="","",IF(C788&gt;F787+D788,0,F787+D788-C788))</f>
        <v/>
      </c>
      <c r="G788" s="140" t="str">
        <f t="shared" ref="G788:G799" ca="1" si="88">IF(B788="","",IF(C788&gt;D788+F787,G787+F787+D788-C788,G787))</f>
        <v/>
      </c>
      <c r="H788" s="140" t="str">
        <f t="shared" ref="H788:H799" ca="1" si="89">IF(B788="","",G788+F788)</f>
        <v/>
      </c>
      <c r="J788" s="122"/>
    </row>
    <row r="789" spans="1:10" x14ac:dyDescent="0.3">
      <c r="A789" s="138" t="str">
        <f t="shared" ca="1" si="83"/>
        <v/>
      </c>
      <c r="B789" s="139" t="str">
        <f t="shared" ca="1" si="84"/>
        <v/>
      </c>
      <c r="C789" s="140" t="str">
        <f t="shared" ca="1" si="85"/>
        <v/>
      </c>
      <c r="D789" s="140" t="str">
        <f t="shared" ca="1" si="86"/>
        <v/>
      </c>
      <c r="F789" s="140" t="str">
        <f t="shared" ca="1" si="87"/>
        <v/>
      </c>
      <c r="G789" s="140" t="str">
        <f t="shared" ca="1" si="88"/>
        <v/>
      </c>
      <c r="H789" s="140" t="str">
        <f t="shared" ca="1" si="89"/>
        <v/>
      </c>
      <c r="J789" s="122"/>
    </row>
    <row r="790" spans="1:10" x14ac:dyDescent="0.3">
      <c r="A790" s="138" t="str">
        <f t="shared" ref="A790:A799" ca="1" si="90">IF(OR(H789&lt;=0,H789=""),"",OFFSET(A790,-1,0,1,1)+1)</f>
        <v/>
      </c>
      <c r="B790" s="139" t="str">
        <f t="shared" ca="1" si="84"/>
        <v/>
      </c>
      <c r="C790" s="140" t="str">
        <f t="shared" ca="1" si="85"/>
        <v/>
      </c>
      <c r="D790" s="140" t="str">
        <f t="shared" ca="1" si="86"/>
        <v/>
      </c>
      <c r="F790" s="140" t="str">
        <f t="shared" ca="1" si="87"/>
        <v/>
      </c>
      <c r="G790" s="140" t="str">
        <f t="shared" ca="1" si="88"/>
        <v/>
      </c>
      <c r="H790" s="140" t="str">
        <f t="shared" ca="1" si="89"/>
        <v/>
      </c>
      <c r="J790" s="122"/>
    </row>
    <row r="791" spans="1:10" x14ac:dyDescent="0.3">
      <c r="A791" s="138" t="str">
        <f t="shared" ca="1" si="90"/>
        <v/>
      </c>
      <c r="B791" s="139" t="str">
        <f t="shared" ca="1" si="84"/>
        <v/>
      </c>
      <c r="C791" s="140" t="str">
        <f t="shared" ca="1" si="85"/>
        <v/>
      </c>
      <c r="D791" s="140" t="str">
        <f t="shared" ca="1" si="86"/>
        <v/>
      </c>
      <c r="F791" s="140" t="str">
        <f t="shared" ca="1" si="87"/>
        <v/>
      </c>
      <c r="G791" s="140" t="str">
        <f t="shared" ca="1" si="88"/>
        <v/>
      </c>
      <c r="H791" s="140" t="str">
        <f t="shared" ca="1" si="89"/>
        <v/>
      </c>
      <c r="J791" s="122"/>
    </row>
    <row r="792" spans="1:10" x14ac:dyDescent="0.3">
      <c r="A792" s="138" t="str">
        <f t="shared" ca="1" si="90"/>
        <v/>
      </c>
      <c r="B792" s="139" t="str">
        <f t="shared" ca="1" si="84"/>
        <v/>
      </c>
      <c r="C792" s="140" t="str">
        <f t="shared" ca="1" si="85"/>
        <v/>
      </c>
      <c r="D792" s="140" t="str">
        <f t="shared" ca="1" si="86"/>
        <v/>
      </c>
      <c r="F792" s="140" t="str">
        <f t="shared" ca="1" si="87"/>
        <v/>
      </c>
      <c r="G792" s="140" t="str">
        <f t="shared" ca="1" si="88"/>
        <v/>
      </c>
      <c r="H792" s="140" t="str">
        <f t="shared" ca="1" si="89"/>
        <v/>
      </c>
      <c r="J792" s="122"/>
    </row>
    <row r="793" spans="1:10" x14ac:dyDescent="0.3">
      <c r="A793" s="138" t="str">
        <f t="shared" ca="1" si="90"/>
        <v/>
      </c>
      <c r="B793" s="139" t="str">
        <f t="shared" ca="1" si="84"/>
        <v/>
      </c>
      <c r="C793" s="140" t="str">
        <f t="shared" ca="1" si="85"/>
        <v/>
      </c>
      <c r="D793" s="140" t="str">
        <f t="shared" ca="1" si="86"/>
        <v/>
      </c>
      <c r="F793" s="140" t="str">
        <f t="shared" ca="1" si="87"/>
        <v/>
      </c>
      <c r="G793" s="140" t="str">
        <f t="shared" ca="1" si="88"/>
        <v/>
      </c>
      <c r="H793" s="140" t="str">
        <f t="shared" ca="1" si="89"/>
        <v/>
      </c>
      <c r="J793" s="122"/>
    </row>
    <row r="794" spans="1:10" x14ac:dyDescent="0.3">
      <c r="A794" s="138" t="str">
        <f t="shared" ca="1" si="90"/>
        <v/>
      </c>
      <c r="B794" s="139" t="str">
        <f t="shared" ca="1" si="84"/>
        <v/>
      </c>
      <c r="C794" s="140" t="str">
        <f t="shared" ca="1" si="85"/>
        <v/>
      </c>
      <c r="D794" s="140" t="str">
        <f t="shared" ca="1" si="86"/>
        <v/>
      </c>
      <c r="F794" s="140" t="str">
        <f t="shared" ca="1" si="87"/>
        <v/>
      </c>
      <c r="G794" s="140" t="str">
        <f t="shared" ca="1" si="88"/>
        <v/>
      </c>
      <c r="H794" s="140" t="str">
        <f t="shared" ca="1" si="89"/>
        <v/>
      </c>
      <c r="J794" s="122"/>
    </row>
    <row r="795" spans="1:10" x14ac:dyDescent="0.3">
      <c r="A795" s="138" t="str">
        <f t="shared" ca="1" si="90"/>
        <v/>
      </c>
      <c r="B795" s="139" t="str">
        <f t="shared" ca="1" si="84"/>
        <v/>
      </c>
      <c r="C795" s="140" t="str">
        <f t="shared" ca="1" si="85"/>
        <v/>
      </c>
      <c r="D795" s="140" t="str">
        <f t="shared" ca="1" si="86"/>
        <v/>
      </c>
      <c r="F795" s="140" t="str">
        <f t="shared" ca="1" si="87"/>
        <v/>
      </c>
      <c r="G795" s="140" t="str">
        <f t="shared" ca="1" si="88"/>
        <v/>
      </c>
      <c r="H795" s="140" t="str">
        <f t="shared" ca="1" si="89"/>
        <v/>
      </c>
      <c r="J795" s="122"/>
    </row>
    <row r="796" spans="1:10" x14ac:dyDescent="0.3">
      <c r="A796" s="138" t="str">
        <f t="shared" ca="1" si="90"/>
        <v/>
      </c>
      <c r="B796" s="139" t="str">
        <f t="shared" ca="1" si="84"/>
        <v/>
      </c>
      <c r="C796" s="140" t="str">
        <f t="shared" ca="1" si="85"/>
        <v/>
      </c>
      <c r="D796" s="140" t="str">
        <f t="shared" ca="1" si="86"/>
        <v/>
      </c>
      <c r="F796" s="140" t="str">
        <f t="shared" ca="1" si="87"/>
        <v/>
      </c>
      <c r="G796" s="140" t="str">
        <f t="shared" ca="1" si="88"/>
        <v/>
      </c>
      <c r="H796" s="140" t="str">
        <f t="shared" ca="1" si="89"/>
        <v/>
      </c>
      <c r="J796" s="122"/>
    </row>
    <row r="797" spans="1:10" x14ac:dyDescent="0.3">
      <c r="A797" s="138" t="str">
        <f t="shared" ca="1" si="90"/>
        <v/>
      </c>
      <c r="B797" s="139" t="str">
        <f t="shared" ca="1" si="84"/>
        <v/>
      </c>
      <c r="C797" s="140" t="str">
        <f t="shared" ca="1" si="85"/>
        <v/>
      </c>
      <c r="D797" s="140" t="str">
        <f t="shared" ca="1" si="86"/>
        <v/>
      </c>
      <c r="F797" s="140" t="str">
        <f t="shared" ca="1" si="87"/>
        <v/>
      </c>
      <c r="G797" s="140" t="str">
        <f t="shared" ca="1" si="88"/>
        <v/>
      </c>
      <c r="H797" s="140" t="str">
        <f t="shared" ca="1" si="89"/>
        <v/>
      </c>
      <c r="J797" s="122"/>
    </row>
    <row r="798" spans="1:10" x14ac:dyDescent="0.3">
      <c r="A798" s="138" t="str">
        <f t="shared" ca="1" si="90"/>
        <v/>
      </c>
      <c r="B798" s="139" t="str">
        <f t="shared" ca="1" si="84"/>
        <v/>
      </c>
      <c r="C798" s="140" t="str">
        <f t="shared" ca="1" si="85"/>
        <v/>
      </c>
      <c r="D798" s="140" t="str">
        <f t="shared" ca="1" si="86"/>
        <v/>
      </c>
      <c r="F798" s="140" t="str">
        <f t="shared" ca="1" si="87"/>
        <v/>
      </c>
      <c r="G798" s="140" t="str">
        <f t="shared" ca="1" si="88"/>
        <v/>
      </c>
      <c r="H798" s="140" t="str">
        <f t="shared" ca="1" si="89"/>
        <v/>
      </c>
      <c r="J798" s="122"/>
    </row>
    <row r="799" spans="1:10" x14ac:dyDescent="0.3">
      <c r="A799" s="138" t="str">
        <f t="shared" ca="1" si="90"/>
        <v/>
      </c>
      <c r="B799" s="139" t="str">
        <f t="shared" ca="1" si="84"/>
        <v/>
      </c>
      <c r="C799" s="140" t="str">
        <f t="shared" ca="1" si="85"/>
        <v/>
      </c>
      <c r="D799" s="140" t="str">
        <f t="shared" ca="1" si="86"/>
        <v/>
      </c>
      <c r="F799" s="140" t="str">
        <f t="shared" ca="1" si="87"/>
        <v/>
      </c>
      <c r="G799" s="140" t="str">
        <f t="shared" ca="1" si="88"/>
        <v/>
      </c>
      <c r="H799" s="140" t="str">
        <f t="shared" ca="1" si="89"/>
        <v/>
      </c>
      <c r="J799" s="122"/>
    </row>
    <row r="800" spans="1:10" x14ac:dyDescent="0.3">
      <c r="A800" s="130"/>
      <c r="B800" s="130"/>
      <c r="C800" s="130"/>
      <c r="D800" s="140" t="str">
        <f t="shared" si="86"/>
        <v/>
      </c>
      <c r="F800" s="130"/>
      <c r="G800" s="130"/>
      <c r="H800" s="130"/>
      <c r="I800" s="130"/>
      <c r="J800" s="122"/>
    </row>
    <row r="801" spans="10:10" x14ac:dyDescent="0.3">
      <c r="J801" s="122"/>
    </row>
    <row r="802" spans="10:10" x14ac:dyDescent="0.3">
      <c r="J802" s="122"/>
    </row>
    <row r="803" spans="10:10" x14ac:dyDescent="0.3">
      <c r="J803" s="122"/>
    </row>
    <row r="804" spans="10:10" x14ac:dyDescent="0.3">
      <c r="J804" s="122"/>
    </row>
    <row r="805" spans="10:10" x14ac:dyDescent="0.3">
      <c r="J805" s="122"/>
    </row>
    <row r="806" spans="10:10" x14ac:dyDescent="0.3">
      <c r="J806" s="122"/>
    </row>
    <row r="807" spans="10:10" x14ac:dyDescent="0.3">
      <c r="J807" s="122"/>
    </row>
    <row r="808" spans="10:10" x14ac:dyDescent="0.3">
      <c r="J808" s="122"/>
    </row>
    <row r="809" spans="10:10" x14ac:dyDescent="0.3">
      <c r="J809" s="122"/>
    </row>
    <row r="810" spans="10:10" x14ac:dyDescent="0.3">
      <c r="J810" s="122"/>
    </row>
    <row r="811" spans="10:10" x14ac:dyDescent="0.3">
      <c r="J811" s="122"/>
    </row>
    <row r="812" spans="10:10" x14ac:dyDescent="0.3">
      <c r="J812" s="122"/>
    </row>
    <row r="813" spans="10:10" x14ac:dyDescent="0.3">
      <c r="J813" s="122"/>
    </row>
    <row r="814" spans="10:10" x14ac:dyDescent="0.3">
      <c r="J814" s="122"/>
    </row>
    <row r="815" spans="10:10" x14ac:dyDescent="0.3">
      <c r="J815" s="122"/>
    </row>
    <row r="816" spans="10:10" x14ac:dyDescent="0.3">
      <c r="J816" s="122"/>
    </row>
    <row r="817" spans="10:10" x14ac:dyDescent="0.3">
      <c r="J817" s="122"/>
    </row>
    <row r="818" spans="10:10" x14ac:dyDescent="0.3">
      <c r="J818" s="122"/>
    </row>
    <row r="819" spans="10:10" x14ac:dyDescent="0.3">
      <c r="J819" s="122"/>
    </row>
    <row r="820" spans="10:10" x14ac:dyDescent="0.3">
      <c r="J820" s="122"/>
    </row>
    <row r="821" spans="10:10" x14ac:dyDescent="0.3">
      <c r="J821" s="122"/>
    </row>
    <row r="822" spans="10:10" x14ac:dyDescent="0.3">
      <c r="J822" s="122"/>
    </row>
    <row r="823" spans="10:10" x14ac:dyDescent="0.3">
      <c r="J823" s="122"/>
    </row>
    <row r="824" spans="10:10" x14ac:dyDescent="0.3">
      <c r="J824" s="122"/>
    </row>
    <row r="825" spans="10:10" x14ac:dyDescent="0.3">
      <c r="J825" s="122"/>
    </row>
    <row r="826" spans="10:10" x14ac:dyDescent="0.3">
      <c r="J826" s="122"/>
    </row>
    <row r="827" spans="10:10" x14ac:dyDescent="0.3">
      <c r="J827" s="122"/>
    </row>
    <row r="828" spans="10:10" x14ac:dyDescent="0.3">
      <c r="J828" s="122"/>
    </row>
    <row r="829" spans="10:10" x14ac:dyDescent="0.3">
      <c r="J829" s="122"/>
    </row>
    <row r="830" spans="10:10" x14ac:dyDescent="0.3">
      <c r="J830" s="122"/>
    </row>
    <row r="831" spans="10:10" x14ac:dyDescent="0.3">
      <c r="J831" s="122"/>
    </row>
    <row r="832" spans="10:10" x14ac:dyDescent="0.3">
      <c r="J832" s="122"/>
    </row>
    <row r="833" spans="10:10" x14ac:dyDescent="0.3">
      <c r="J833" s="122"/>
    </row>
    <row r="834" spans="10:10" x14ac:dyDescent="0.3">
      <c r="J834" s="122"/>
    </row>
    <row r="835" spans="10:10" x14ac:dyDescent="0.3">
      <c r="J835" s="122"/>
    </row>
    <row r="836" spans="10:10" x14ac:dyDescent="0.3">
      <c r="J836" s="122"/>
    </row>
    <row r="837" spans="10:10" x14ac:dyDescent="0.3">
      <c r="J837" s="122"/>
    </row>
    <row r="838" spans="10:10" x14ac:dyDescent="0.3">
      <c r="J838" s="122"/>
    </row>
    <row r="839" spans="10:10" x14ac:dyDescent="0.3">
      <c r="J839" s="122"/>
    </row>
    <row r="840" spans="10:10" x14ac:dyDescent="0.3">
      <c r="J840" s="122"/>
    </row>
    <row r="841" spans="10:10" x14ac:dyDescent="0.3">
      <c r="J841" s="122"/>
    </row>
    <row r="842" spans="10:10" x14ac:dyDescent="0.3">
      <c r="J842" s="122"/>
    </row>
    <row r="843" spans="10:10" x14ac:dyDescent="0.3">
      <c r="J843" s="122"/>
    </row>
    <row r="844" spans="10:10" x14ac:dyDescent="0.3">
      <c r="J844" s="122"/>
    </row>
    <row r="845" spans="10:10" x14ac:dyDescent="0.3">
      <c r="J845" s="122"/>
    </row>
    <row r="846" spans="10:10" x14ac:dyDescent="0.3">
      <c r="J846" s="122"/>
    </row>
    <row r="847" spans="10:10" x14ac:dyDescent="0.3">
      <c r="J847" s="122"/>
    </row>
    <row r="848" spans="10:10" x14ac:dyDescent="0.3">
      <c r="J848" s="122"/>
    </row>
    <row r="849" spans="10:10" x14ac:dyDescent="0.3">
      <c r="J849" s="122"/>
    </row>
    <row r="850" spans="10:10" x14ac:dyDescent="0.3">
      <c r="J850" s="122"/>
    </row>
    <row r="851" spans="10:10" x14ac:dyDescent="0.3">
      <c r="J851" s="122"/>
    </row>
    <row r="852" spans="10:10" x14ac:dyDescent="0.3">
      <c r="J852" s="122"/>
    </row>
    <row r="853" spans="10:10" x14ac:dyDescent="0.3">
      <c r="J853" s="122"/>
    </row>
    <row r="854" spans="10:10" x14ac:dyDescent="0.3">
      <c r="J854" s="122"/>
    </row>
    <row r="855" spans="10:10" x14ac:dyDescent="0.3">
      <c r="J855" s="122"/>
    </row>
    <row r="856" spans="10:10" x14ac:dyDescent="0.3">
      <c r="J856" s="122"/>
    </row>
    <row r="857" spans="10:10" x14ac:dyDescent="0.3">
      <c r="J857" s="122"/>
    </row>
    <row r="858" spans="10:10" x14ac:dyDescent="0.3">
      <c r="J858" s="122"/>
    </row>
    <row r="859" spans="10:10" x14ac:dyDescent="0.3">
      <c r="J859" s="122"/>
    </row>
    <row r="860" spans="10:10" x14ac:dyDescent="0.3">
      <c r="J860" s="122"/>
    </row>
    <row r="861" spans="10:10" x14ac:dyDescent="0.3">
      <c r="J861" s="122"/>
    </row>
    <row r="862" spans="10:10" x14ac:dyDescent="0.3">
      <c r="J862" s="122"/>
    </row>
    <row r="863" spans="10:10" x14ac:dyDescent="0.3">
      <c r="J863" s="122"/>
    </row>
    <row r="864" spans="10:10" x14ac:dyDescent="0.3">
      <c r="J864" s="122"/>
    </row>
    <row r="865" spans="10:10" x14ac:dyDescent="0.3">
      <c r="J865" s="122"/>
    </row>
    <row r="866" spans="10:10" x14ac:dyDescent="0.3">
      <c r="J866" s="122"/>
    </row>
    <row r="867" spans="10:10" x14ac:dyDescent="0.3">
      <c r="J867" s="122"/>
    </row>
    <row r="868" spans="10:10" x14ac:dyDescent="0.3">
      <c r="J868" s="122"/>
    </row>
    <row r="869" spans="10:10" x14ac:dyDescent="0.3">
      <c r="J869" s="122"/>
    </row>
    <row r="870" spans="10:10" x14ac:dyDescent="0.3">
      <c r="J870" s="122"/>
    </row>
    <row r="871" spans="10:10" x14ac:dyDescent="0.3">
      <c r="J871" s="122"/>
    </row>
    <row r="872" spans="10:10" x14ac:dyDescent="0.3">
      <c r="J872" s="122"/>
    </row>
    <row r="873" spans="10:10" x14ac:dyDescent="0.3">
      <c r="J873" s="122"/>
    </row>
    <row r="874" spans="10:10" x14ac:dyDescent="0.3">
      <c r="J874" s="122"/>
    </row>
    <row r="875" spans="10:10" x14ac:dyDescent="0.3">
      <c r="J875" s="122"/>
    </row>
    <row r="876" spans="10:10" x14ac:dyDescent="0.3">
      <c r="J876" s="122"/>
    </row>
    <row r="877" spans="10:10" x14ac:dyDescent="0.3">
      <c r="J877" s="122"/>
    </row>
    <row r="878" spans="10:10" x14ac:dyDescent="0.3">
      <c r="J878" s="122"/>
    </row>
    <row r="879" spans="10:10" x14ac:dyDescent="0.3">
      <c r="J879" s="122"/>
    </row>
    <row r="880" spans="10:10" x14ac:dyDescent="0.3">
      <c r="J880" s="122"/>
    </row>
    <row r="881" spans="10:10" x14ac:dyDescent="0.3">
      <c r="J881" s="122"/>
    </row>
    <row r="882" spans="10:10" x14ac:dyDescent="0.3">
      <c r="J882" s="122"/>
    </row>
    <row r="883" spans="10:10" x14ac:dyDescent="0.3">
      <c r="J883" s="122"/>
    </row>
    <row r="884" spans="10:10" x14ac:dyDescent="0.3">
      <c r="J884" s="122"/>
    </row>
    <row r="885" spans="10:10" x14ac:dyDescent="0.3">
      <c r="J885" s="122"/>
    </row>
    <row r="886" spans="10:10" x14ac:dyDescent="0.3">
      <c r="J886" s="122"/>
    </row>
  </sheetData>
  <sheetProtection algorithmName="SHA-512" hashValue="xPq/+isLoCq1ZV/OdiADz5Sfj/QbL8WHEycz8r1Csi8TzH2wQfMLFQORL5Y1xltjAtyRFMi+d5wjaKYWEw/TPw==" saltValue="GhKmsn3jDp0NUlDmQQ+ffA==" spinCount="100000" sheet="1" objects="1" scenarios="1"/>
  <mergeCells count="1">
    <mergeCell ref="A17:D17"/>
  </mergeCells>
  <conditionalFormatting sqref="F20:H799 D20:D800 A20:C799">
    <cfRule type="expression" dxfId="0" priority="1" stopIfTrue="1">
      <formula>YEAR($B20)&gt;YEAR(OFFSET($B20,-1,0,1,1))</formula>
    </cfRule>
  </conditionalFormatting>
  <dataValidations count="1">
    <dataValidation type="list"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BFD98DF8-7329-4206-B877-87BD9F40DAAB}">
      <formula1>$J$5:$J$12</formula1>
    </dataValidation>
  </dataValidations>
  <hyperlinks>
    <hyperlink ref="A2" r:id="rId1" xr:uid="{399FAC43-ECF9-4850-9939-C9549A6794DD}"/>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0</xdr:colOff>
                    <xdr:row>14</xdr:row>
                    <xdr:rowOff>0</xdr:rowOff>
                  </from>
                  <to>
                    <xdr:col>6</xdr:col>
                    <xdr:colOff>403860</xdr:colOff>
                    <xdr:row>15</xdr:row>
                    <xdr:rowOff>38100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419100</xdr:colOff>
                    <xdr:row>15</xdr:row>
                    <xdr:rowOff>160020</xdr:rowOff>
                  </from>
                  <to>
                    <xdr:col>8</xdr:col>
                    <xdr:colOff>0</xdr:colOff>
                    <xdr:row>17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3" ma:contentTypeDescription="Create a new document." ma:contentTypeScope="" ma:versionID="7119f696d416534c557379b871d25496">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40aff31c345268d932385a2e3ef78314"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CD7B9-2150-4A0E-A406-BF4FE46D6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d0cbc-1683-4237-8419-0e1f93f1cd8f"/>
    <ds:schemaRef ds:uri="b2cf6b8f-a3b1-4a1b-8609-7c2ad752d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6811EE-7010-4ECB-B99E-E705186773B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D1E4F0-36EA-4E5C-B08C-1A20504F45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Affordable Units</vt:lpstr>
      <vt:lpstr>Dev Budget</vt:lpstr>
      <vt:lpstr>Phased S&amp;U</vt:lpstr>
      <vt:lpstr>Median Costs &amp; Relocation</vt:lpstr>
      <vt:lpstr>Pro Forma</vt:lpstr>
      <vt:lpstr>Amortization Table</vt:lpstr>
      <vt:lpstr>roundOpt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2018-11-07T16:35:45Z</cp:lastPrinted>
  <dcterms:created xsi:type="dcterms:W3CDTF">2018-10-26T18:31:25Z</dcterms:created>
  <dcterms:modified xsi:type="dcterms:W3CDTF">2021-11-22T22:00:59Z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ies>
</file>