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codeName="ThisWorkbook"/>
  <mc:AlternateContent xmlns:mc="http://schemas.openxmlformats.org/markup-compatibility/2006">
    <mc:Choice Requires="x15">
      <x15ac:absPath xmlns:x15ac="http://schemas.microsoft.com/office/spreadsheetml/2010/11/ac" url="https://ura2.sharepoint.com/sites/ComplianceTeam/Shared Documents/MWBE Compliance/MWBE Sample Documents/"/>
    </mc:Choice>
  </mc:AlternateContent>
  <xr:revisionPtr revIDLastSave="0" documentId="8_{8EF558CB-B5BF-4B58-BDB7-40204A9ED15A}" xr6:coauthVersionLast="47" xr6:coauthVersionMax="47" xr10:uidLastSave="{00000000-0000-0000-0000-000000000000}"/>
  <bookViews>
    <workbookView xWindow="67080" yWindow="-120" windowWidth="29040" windowHeight="15720" tabRatio="829" firstSheet="6" activeTab="6" xr2:uid="{00000000-000D-0000-FFFF-FFFF00000000}"/>
  </bookViews>
  <sheets>
    <sheet name="Helpful Tips" sheetId="12" r:id="rId1"/>
    <sheet name="Cover" sheetId="1" r:id="rId2"/>
    <sheet name="Participation" sheetId="5" r:id="rId3"/>
    <sheet name="Budget Sum" sheetId="11" r:id="rId4"/>
    <sheet name="Pre-Const." sheetId="10" r:id="rId5"/>
    <sheet name="Const." sheetId="9" r:id="rId6"/>
    <sheet name="Non-Const." sheetId="8" r:id="rId7"/>
    <sheet name="LOI Template" sheetId="4" r:id="rId8"/>
    <sheet name="Quarterly Report" sheetId="14" r:id="rId9"/>
    <sheet name="Key" sheetId="13" state="hidden" r:id="rId10"/>
  </sheets>
  <definedNames>
    <definedName name="_xlnm.Print_Area" localSheetId="3">'Budget Sum'!$A$1:$F$11</definedName>
    <definedName name="_xlnm.Print_Area" localSheetId="5">'Const.'!$A$3:$N$61</definedName>
    <definedName name="_xlnm.Print_Area" localSheetId="1">Cover!$A$1:$B$22</definedName>
    <definedName name="_xlnm.Print_Area" localSheetId="6">'Non-Const.'!$A$3:$H$32</definedName>
    <definedName name="_xlnm.Print_Area" localSheetId="2">Participation!$A$3:$N$54</definedName>
    <definedName name="_xlnm.Print_Area" localSheetId="4">'Pre-Const.'!$A$1:$I$20</definedName>
    <definedName name="_xlnm.Print_Area" localSheetId="8">'Quarterly Report'!$A$1:$F$11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8" l="1"/>
  <c r="E16" i="8"/>
  <c r="F16" i="8"/>
  <c r="G16" i="8"/>
  <c r="E18" i="8"/>
  <c r="F18" i="8"/>
  <c r="D7" i="14" s="1"/>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9" i="9"/>
  <c r="N14" i="9"/>
  <c r="N10" i="9"/>
  <c r="N11" i="9"/>
  <c r="N12" i="9"/>
  <c r="N13"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9"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9" i="9"/>
  <c r="J10" i="9"/>
  <c r="J11"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9" i="9"/>
  <c r="I10" i="9"/>
  <c r="I11" i="9"/>
  <c r="J12" i="9"/>
  <c r="I12" i="9"/>
  <c r="E9" i="14"/>
  <c r="D9" i="14"/>
  <c r="C9" i="14"/>
  <c r="E5" i="14"/>
  <c r="E11" i="14"/>
  <c r="D11" i="14"/>
  <c r="B19" i="14"/>
  <c r="B18" i="14"/>
  <c r="C19" i="10"/>
  <c r="C5" i="14" s="1"/>
  <c r="F19" i="10"/>
  <c r="D5" i="14" s="1"/>
  <c r="G19" i="10"/>
  <c r="C60" i="9"/>
  <c r="C6" i="14" s="1"/>
  <c r="F32" i="8"/>
  <c r="G32" i="8"/>
  <c r="C32" i="8"/>
  <c r="C16" i="8"/>
  <c r="C18" i="8" s="1"/>
  <c r="C7" i="14" s="1"/>
  <c r="G18" i="8"/>
  <c r="E7" i="14" s="1"/>
  <c r="N60" i="9" l="1"/>
  <c r="F5" i="14"/>
  <c r="O60" i="9"/>
  <c r="E6" i="14" s="1"/>
  <c r="F11" i="14"/>
  <c r="F9" i="14"/>
  <c r="J60" i="9"/>
  <c r="O61" i="9" l="1"/>
  <c r="J61" i="9"/>
  <c r="D6" i="14"/>
  <c r="F6" i="14" s="1"/>
  <c r="I7" i="10" l="1"/>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9" i="9"/>
  <c r="I12" i="8"/>
  <c r="I23" i="8"/>
  <c r="I24" i="8"/>
  <c r="I25" i="8"/>
  <c r="I26" i="8"/>
  <c r="I27" i="8"/>
  <c r="I28" i="8"/>
  <c r="I29" i="8"/>
  <c r="I30" i="8"/>
  <c r="I31" i="8"/>
  <c r="I22" i="8"/>
  <c r="I7" i="8"/>
  <c r="I8" i="8"/>
  <c r="I9" i="8"/>
  <c r="I10" i="8"/>
  <c r="I11" i="8"/>
  <c r="I13" i="8"/>
  <c r="I14" i="8"/>
  <c r="I15" i="8"/>
  <c r="I8" i="10"/>
  <c r="I9" i="10"/>
  <c r="I10" i="10"/>
  <c r="I11" i="10"/>
  <c r="I12" i="10"/>
  <c r="I13" i="10"/>
  <c r="I14" i="10"/>
  <c r="I15" i="10"/>
  <c r="I16" i="10"/>
  <c r="I17" i="10"/>
  <c r="E11" i="11"/>
  <c r="D11" i="11"/>
  <c r="B60" i="9"/>
  <c r="N61" i="9" s="1"/>
  <c r="B52" i="5"/>
  <c r="B51" i="5"/>
  <c r="D32" i="8"/>
  <c r="D9" i="11" s="1"/>
  <c r="E32" i="8"/>
  <c r="E9" i="11" s="1"/>
  <c r="B32" i="8"/>
  <c r="C9" i="11" s="1"/>
  <c r="B16" i="8"/>
  <c r="B18" i="8" s="1"/>
  <c r="C7" i="11" s="1"/>
  <c r="E7" i="11" l="1"/>
  <c r="F7" i="14"/>
  <c r="C6" i="11"/>
  <c r="C8" i="14"/>
  <c r="I60" i="9"/>
  <c r="D18" i="8"/>
  <c r="D7" i="11" s="1"/>
  <c r="F9" i="11"/>
  <c r="F11" i="11"/>
  <c r="F7" i="11" l="1"/>
  <c r="E8" i="14"/>
  <c r="E10" i="14" s="1"/>
  <c r="D6" i="11"/>
  <c r="I61" i="9"/>
  <c r="E6" i="11"/>
  <c r="E19" i="10"/>
  <c r="D19" i="10"/>
  <c r="D5" i="11" s="1"/>
  <c r="B19" i="10"/>
  <c r="B17" i="14" l="1"/>
  <c r="F6" i="11"/>
  <c r="F8" i="14"/>
  <c r="F10" i="14" s="1"/>
  <c r="D8" i="14"/>
  <c r="D10" i="14" s="1"/>
  <c r="C5" i="11"/>
  <c r="E5" i="11"/>
  <c r="F5" i="11" s="1"/>
  <c r="E8" i="11"/>
  <c r="B16" i="14" l="1"/>
  <c r="C8" i="11"/>
  <c r="E10" i="11" s="1"/>
  <c r="F8" i="11"/>
  <c r="F10" i="11" l="1"/>
  <c r="D8" i="11"/>
  <c r="D1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K16" authorId="0" shapeId="0" xr:uid="{00000000-0006-0000-0900-000001000000}">
      <text>
        <r>
          <rPr>
            <b/>
            <sz val="8"/>
            <color indexed="81"/>
            <rFont val="Tahoma"/>
            <family val="2"/>
          </rPr>
          <t>.:</t>
        </r>
        <r>
          <rPr>
            <sz val="8"/>
            <color indexed="81"/>
            <rFont val="Tahoma"/>
            <family val="2"/>
          </rPr>
          <t xml:space="preserve">
Type Either MBE, WBE, MBE and WBE, or None depending on designation
</t>
        </r>
      </text>
    </comment>
    <comment ref="N16" authorId="0" shapeId="0" xr:uid="{00000000-0006-0000-0900-000002000000}">
      <text>
        <r>
          <rPr>
            <b/>
            <sz val="8"/>
            <color indexed="81"/>
            <rFont val="Tahoma"/>
            <family val="2"/>
          </rPr>
          <t>.:</t>
        </r>
        <r>
          <rPr>
            <sz val="8"/>
            <color indexed="81"/>
            <rFont val="Tahoma"/>
            <family val="2"/>
          </rPr>
          <t xml:space="preserve">
This is the amount awarded to the contractor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8" authorId="0" shapeId="0" xr:uid="{00000000-0006-0000-0500-000002000000}">
      <text>
        <r>
          <rPr>
            <b/>
            <sz val="8"/>
            <color indexed="81"/>
            <rFont val="Tahoma"/>
            <family val="2"/>
          </rPr>
          <t>.:</t>
        </r>
        <r>
          <rPr>
            <sz val="8"/>
            <color indexed="81"/>
            <rFont val="Tahoma"/>
            <family val="2"/>
          </rPr>
          <t xml:space="preserve">
In this column for every MBE contractor, enter the amound awarded for the line item. </t>
        </r>
      </text>
    </comment>
    <comment ref="H8" authorId="0" shapeId="0" xr:uid="{00000000-0006-0000-0500-000003000000}">
      <text>
        <r>
          <rPr>
            <b/>
            <sz val="8"/>
            <color indexed="81"/>
            <rFont val="Tahoma"/>
            <family val="2"/>
          </rPr>
          <t>.:</t>
        </r>
        <r>
          <rPr>
            <sz val="8"/>
            <color indexed="81"/>
            <rFont val="Tahoma"/>
            <family val="2"/>
          </rPr>
          <t xml:space="preserve">
Enter either 100 for Sub-contractors or 60 for suppliers. </t>
        </r>
      </text>
    </comment>
    <comment ref="K8" authorId="0" shapeId="0" xr:uid="{00000000-0006-0000-0500-000004000000}">
      <text>
        <r>
          <rPr>
            <b/>
            <sz val="8"/>
            <color indexed="81"/>
            <rFont val="Tahoma"/>
            <family val="2"/>
          </rPr>
          <t>.:</t>
        </r>
        <r>
          <rPr>
            <sz val="8"/>
            <color indexed="81"/>
            <rFont val="Tahoma"/>
            <family val="2"/>
          </rPr>
          <t xml:space="preserve">
In this column for every WBE contractor, enter the amound awarded for the line item. </t>
        </r>
      </text>
    </comment>
    <comment ref="M8" authorId="0" shapeId="0" xr:uid="{00000000-0006-0000-0500-000005000000}">
      <text>
        <r>
          <rPr>
            <b/>
            <sz val="8"/>
            <color indexed="81"/>
            <rFont val="Tahoma"/>
            <family val="2"/>
          </rPr>
          <t>.:</t>
        </r>
        <r>
          <rPr>
            <sz val="8"/>
            <color indexed="81"/>
            <rFont val="Tahoma"/>
            <family val="2"/>
          </rPr>
          <t xml:space="preserve">
Enter either 100 for Sub-contractors or 60 for suppliers. </t>
        </r>
      </text>
    </comment>
  </commentList>
</comments>
</file>

<file path=xl/sharedStrings.xml><?xml version="1.0" encoding="utf-8"?>
<sst xmlns="http://schemas.openxmlformats.org/spreadsheetml/2006/main" count="248" uniqueCount="213">
  <si>
    <t>HELPFUL TIPS</t>
  </si>
  <si>
    <t>only tabs highlighted in yellow need information from the developer.</t>
  </si>
  <si>
    <t>enter information in yellow cells.  BLUE will be filled out by the URA</t>
  </si>
  <si>
    <t>Red corner is a comment with directions</t>
  </si>
  <si>
    <t>each firm can only be counted once as either MBE or WBE.</t>
  </si>
  <si>
    <t>MINORITY- AND WOMEN-OWNED BUSINESS ENTERPRISE (MWBE) PROGRAM</t>
  </si>
  <si>
    <t>FINAL PLAN</t>
  </si>
  <si>
    <t xml:space="preserve">Enter Project Name: </t>
  </si>
  <si>
    <t>Is the Project located in the Greater Hill District?</t>
  </si>
  <si>
    <t>Developer/GC Name:</t>
  </si>
  <si>
    <t xml:space="preserve">Primary Developer/GC Contact Name: </t>
  </si>
  <si>
    <t xml:space="preserve">Primary Developer/GC Contact Email: </t>
  </si>
  <si>
    <t xml:space="preserve">Primary Developer/GC Contact Number: </t>
  </si>
  <si>
    <t>URA Staff Point of Contact:</t>
  </si>
  <si>
    <t>Date Submitted:</t>
  </si>
  <si>
    <t>Notes:</t>
  </si>
  <si>
    <t>For URA MWBE Office Use</t>
  </si>
  <si>
    <t>MWBE Reviewer:</t>
  </si>
  <si>
    <t>Greatest-Faith Effort Required?</t>
  </si>
  <si>
    <t>Approved MBE Goal Percentage:</t>
  </si>
  <si>
    <t>Approved WBE Goal Percentage:</t>
  </si>
  <si>
    <t>Date Approved:</t>
  </si>
  <si>
    <t xml:space="preserve">Developer: Please fill in all cells.  Compliance reporting forms will be sent to the email address on file. </t>
  </si>
  <si>
    <t>FORM A</t>
  </si>
  <si>
    <t>MBE/WBE PARTICIPATION PLAN LIST</t>
  </si>
  <si>
    <t>General Contractor Information</t>
  </si>
  <si>
    <t>Company Name:</t>
  </si>
  <si>
    <t>Company Point of Contact:</t>
  </si>
  <si>
    <t>Company Point of Contact E-mail Address:</t>
  </si>
  <si>
    <t>Company Address:</t>
  </si>
  <si>
    <t>Company Phone Number:</t>
  </si>
  <si>
    <t>Bid Amount:</t>
  </si>
  <si>
    <t>Proposed Contract Amount:</t>
  </si>
  <si>
    <t>Please list all subcontractors working on the project, regardless of MBE and WBE status</t>
  </si>
  <si>
    <t>Contact Information</t>
  </si>
  <si>
    <t>Company Location</t>
  </si>
  <si>
    <t>MBE/WBE Status</t>
  </si>
  <si>
    <t>Project Information</t>
  </si>
  <si>
    <t>Company Name</t>
  </si>
  <si>
    <t>FEIN/SAP Vendor ID</t>
  </si>
  <si>
    <t>Contact Name</t>
  </si>
  <si>
    <t>Contact Phone Number</t>
  </si>
  <si>
    <t>Contact E-Mail Address</t>
  </si>
  <si>
    <t>Street Address</t>
  </si>
  <si>
    <t>City</t>
  </si>
  <si>
    <t>State</t>
  </si>
  <si>
    <t>Zipcode</t>
  </si>
  <si>
    <t>MBE/WBE Certification</t>
  </si>
  <si>
    <t>Certifying Entity</t>
  </si>
  <si>
    <t>Scope of Work</t>
  </si>
  <si>
    <t>Total Amount Awarded</t>
  </si>
  <si>
    <t xml:space="preserve">         Totals</t>
  </si>
  <si>
    <t>MBE</t>
  </si>
  <si>
    <t>WBE</t>
  </si>
  <si>
    <t>PROJECT BUDGET &amp; MBE/WBE PLAN SUMMARY</t>
  </si>
  <si>
    <t>ESTIMATED COST</t>
  </si>
  <si>
    <t>MBE PLAN</t>
  </si>
  <si>
    <t>WBE PLAN</t>
  </si>
  <si>
    <t>MBE/WBE TOTAL PLAN COMMITMENT</t>
  </si>
  <si>
    <t>Pre-Construction Budget &amp; MBE/WBE Plan</t>
  </si>
  <si>
    <t>Construction Budget &amp; MBE/WBE Plan</t>
  </si>
  <si>
    <t>Non-construction Budget &amp; MBE/WBE Plan</t>
  </si>
  <si>
    <t>TOTAL PROJECT COST ( LESS ACQUISITION &amp; NON-CONSTRUCTION BUDGET, LESS "NO OPPORTUNITY")</t>
  </si>
  <si>
    <t>Post Project MBE/WBE Contracts</t>
  </si>
  <si>
    <t>MBE/WBE PLAN COMMITMENT AS A PERCENTAGE OF TOTAL PROJECT COST, LESS ACQUISITION &amp; NON-CONSTRUCTION BUDGET, LESS "NO OPPORTUNITY"</t>
  </si>
  <si>
    <r>
      <t>City Goals</t>
    </r>
    <r>
      <rPr>
        <sz val="10"/>
        <rFont val="Times New Roman"/>
        <family val="1"/>
      </rPr>
      <t xml:space="preserve"> as related to contracting disparity</t>
    </r>
  </si>
  <si>
    <t xml:space="preserve">Itemize your pre-construction budget below.  Pre-construction activities include architectural, engineering, legal, development, and other consultant functions carried out prior to the construction phase. In the MBE and WBE Plan columns please enter the amount of each line item allocated to a Firm.  </t>
  </si>
  <si>
    <t>PRE-CONSTRUCTION BUDGET AND MBE/WBE PLAN</t>
  </si>
  <si>
    <t>AWARDED</t>
  </si>
  <si>
    <t>EXPENDED TO-DATE</t>
  </si>
  <si>
    <t>Pre-Construction Line Items</t>
  </si>
  <si>
    <t>TOTAL COST AWARDED</t>
  </si>
  <si>
    <t>TOTAL COST EXPENDED TO-DATE</t>
  </si>
  <si>
    <t>FIRM NAME</t>
  </si>
  <si>
    <t>FIRM STATUS</t>
  </si>
  <si>
    <t>CM Pre-Construction</t>
  </si>
  <si>
    <t>Architectural &amp; Engineering Design</t>
  </si>
  <si>
    <t xml:space="preserve">     Structural Eng</t>
  </si>
  <si>
    <t xml:space="preserve">     Site/Civil Eng</t>
  </si>
  <si>
    <t xml:space="preserve">     Mech/Elec/Plmbg Eng</t>
  </si>
  <si>
    <t>Administrative Costs</t>
  </si>
  <si>
    <t xml:space="preserve">     Estimating Services</t>
  </si>
  <si>
    <t xml:space="preserve">     Geotechnical Report</t>
  </si>
  <si>
    <t xml:space="preserve">     Phase I Environmental</t>
  </si>
  <si>
    <t xml:space="preserve">     Hazardous Materials Survey</t>
  </si>
  <si>
    <t xml:space="preserve">     Diversity Coordinator</t>
  </si>
  <si>
    <t>Total Pre-Construction Budget</t>
  </si>
  <si>
    <t xml:space="preserve">Itemize your project's construction budget below.  Under each line in the budget, list the MBE/WBEs that you propose to use to provide construction services or supplies.  You can change line items in the budget by writing over unnecessary line items, or by adding additional rows between rows 41 and 42. In column B &amp; E please type the percentage, 100% for Sub-Contractors and 60% for Suppliers. </t>
  </si>
  <si>
    <t>CONSTRUCTION BUDGET AND MBE/WBE PLAN</t>
  </si>
  <si>
    <t>MBE/WBE CONSTRUCTION CONTRACTORS ONLY</t>
  </si>
  <si>
    <t>(A)</t>
  </si>
  <si>
    <t>(B)</t>
  </si>
  <si>
    <t xml:space="preserve">(C) </t>
  </si>
  <si>
    <t>(D)</t>
  </si>
  <si>
    <t>(E)</t>
  </si>
  <si>
    <t>(F)</t>
  </si>
  <si>
    <t>(G)</t>
  </si>
  <si>
    <t>(H)</t>
  </si>
  <si>
    <t>(I)</t>
  </si>
  <si>
    <t>(J)</t>
  </si>
  <si>
    <t>Construction, Line Item, and Cost</t>
  </si>
  <si>
    <t>MBE PORTION</t>
  </si>
  <si>
    <t>WBE PORTION</t>
  </si>
  <si>
    <t>MBE/WBE Participation</t>
  </si>
  <si>
    <t>Amount Awarded</t>
  </si>
  <si>
    <t>Amount Expended To-Date</t>
  </si>
  <si>
    <t>Firm Name</t>
  </si>
  <si>
    <t>Firm Status</t>
  </si>
  <si>
    <t>Contract Amount applied to MBE Goal</t>
  </si>
  <si>
    <t xml:space="preserve">Contract Amount Expended to Date </t>
  </si>
  <si>
    <t>Multiplier Effect</t>
  </si>
  <si>
    <t>MBE Qualified Amount
(A X C)</t>
  </si>
  <si>
    <t>MBE Qualified Amount Expended to Date
(B X C)</t>
  </si>
  <si>
    <t>Contract Amount applied to WBE Goal</t>
  </si>
  <si>
    <t>WBE Qualified Amount
(F X H)</t>
  </si>
  <si>
    <t>WBE Qualified Amount Expended to Date
(G X H)</t>
  </si>
  <si>
    <t>Building-General Conditions</t>
  </si>
  <si>
    <t xml:space="preserve">             Gen. Cond: Ongoing/Final Cleaning</t>
  </si>
  <si>
    <t xml:space="preserve">             Gen. Cond: Site Security</t>
  </si>
  <si>
    <t>Excavation and Backfill</t>
  </si>
  <si>
    <t>Caissons &amp; Grade Beams</t>
  </si>
  <si>
    <t>Plumbing Underground</t>
  </si>
  <si>
    <t>Block and Brick and Waterproofing</t>
  </si>
  <si>
    <t>Precast Planks and Gycrete</t>
  </si>
  <si>
    <t>Steel</t>
  </si>
  <si>
    <t>Frame</t>
  </si>
  <si>
    <t>Elevator</t>
  </si>
  <si>
    <t xml:space="preserve">Roof </t>
  </si>
  <si>
    <t>Windows and Exterior Doors</t>
  </si>
  <si>
    <t>Plumbing and Plumbing Fixtures</t>
  </si>
  <si>
    <t>Electric and Electric Fixtures</t>
  </si>
  <si>
    <t>HVAC</t>
  </si>
  <si>
    <t>Fire Protection &amp; Fire Alarm</t>
  </si>
  <si>
    <t>Concrete</t>
  </si>
  <si>
    <t>Exteriors (EIFS-Siding-Decks)</t>
  </si>
  <si>
    <t>Insulation and Drywall</t>
  </si>
  <si>
    <t>Painting</t>
  </si>
  <si>
    <t>Hardwood Flooring &amp; Ceraminc Tile</t>
  </si>
  <si>
    <t>Trim and Interior Doors</t>
  </si>
  <si>
    <t>Kitchens, Vanities, and Countertops</t>
  </si>
  <si>
    <t>Railings</t>
  </si>
  <si>
    <t>Bike Racks, Mailboxes, Mirrors, Misc.</t>
  </si>
  <si>
    <t>Appliances</t>
  </si>
  <si>
    <t xml:space="preserve">*add rows above this row for additional line items. </t>
  </si>
  <si>
    <t>TOTAL</t>
  </si>
  <si>
    <t>MBE Percentage</t>
  </si>
  <si>
    <t>WBE Percentage</t>
  </si>
  <si>
    <t>Itemize your project's non-construction expenses.  Under each line in the budget, list the MBE/WBEs that you propose to use to provide the goods and services listed.  Also, list any proposed post-project contracts with MBE/WBE firms that are not included in your project budget (for example, maintenance or purchasing contracts).  Non-construction budget items also include real estate taxes, insurance, construction period interest, acquisition costs, and finance fees.</t>
  </si>
  <si>
    <t>NON-CONSTRUCTION AND POST PROJECT MBE/WBE PLAN SUMMARY</t>
  </si>
  <si>
    <t xml:space="preserve"> </t>
  </si>
  <si>
    <t>Non-Construction Line Items</t>
  </si>
  <si>
    <t>Soft Cost Contingency*</t>
  </si>
  <si>
    <t>Developer Overhead and Fees</t>
  </si>
  <si>
    <t>Construction Contingency*</t>
  </si>
  <si>
    <t>Appraisal*</t>
  </si>
  <si>
    <t>Property Acquisition*</t>
  </si>
  <si>
    <t>Administrative Expenses</t>
  </si>
  <si>
    <t>Taxes, Permits, Utilities*</t>
  </si>
  <si>
    <t>Administrative Expenses - Legal</t>
  </si>
  <si>
    <t>Financing Costs*</t>
  </si>
  <si>
    <t>Total Non-construction Budget</t>
  </si>
  <si>
    <t>*No opportunity is noted by asterisk in above line items</t>
  </si>
  <si>
    <t>Total Non-construction Budget
Less "No Opportunity"</t>
  </si>
  <si>
    <t>Post-Project Line Items</t>
  </si>
  <si>
    <t>Total Post-Project MBE/WBE Contracts</t>
  </si>
  <si>
    <t>SAMPLE LETTER OF COMMITMENT</t>
  </si>
  <si>
    <t>DFG COMPANY</t>
  </si>
  <si>
    <t>Date</t>
  </si>
  <si>
    <t>ABC Minority Business Enterprise</t>
  </si>
  <si>
    <t>1111 Participation Street</t>
  </si>
  <si>
    <t>Pittsburgh, PA  152xx</t>
  </si>
  <si>
    <t>Re:  DEF Construction Project No. __________</t>
  </si>
  <si>
    <t>Attention:  Mr./Mrs./Ms_________________________</t>
  </si>
  <si>
    <t xml:space="preserve">I'm writing in reference to the above-mentioned project.  If awarded this project, it is our intent to </t>
  </si>
  <si>
    <t>enter into an agreement for approximately $___________________ with ABC Minority Business</t>
  </si>
  <si>
    <t>Enterprise.  If our intentions warrant your interest, please let me know by signing this letter of</t>
  </si>
  <si>
    <t>intent, and returning it to me by mail, or fax, at your earliest convenience.</t>
  </si>
  <si>
    <t xml:space="preserve">                                                                                   Sincerely,</t>
  </si>
  <si>
    <t xml:space="preserve">                                                                                   ____________________________</t>
  </si>
  <si>
    <t xml:space="preserve">                                                                                   DFG Company</t>
  </si>
  <si>
    <t>_______________________________    Title ______________________  Date_____________</t>
  </si>
  <si>
    <t>Signed MBE/WBE</t>
  </si>
  <si>
    <t>Quarterly Reporting on MWBE Goals</t>
  </si>
  <si>
    <t xml:space="preserve">Instructions: Please fill in all fields highlighted in yellow. Any field not highlighted in yellow will automatically calculate. Once complete, email plan to your URA point of contact with all supporting documentation. </t>
  </si>
  <si>
    <t>MBE PLAN COST EXPENDED TO-DATE</t>
  </si>
  <si>
    <t>WBE PLAN EXPENDED COST TO-DATE</t>
  </si>
  <si>
    <t>MBE/WBE TOTAL COST EXPENDED TO-DATE</t>
  </si>
  <si>
    <t xml:space="preserve"> 1.</t>
  </si>
  <si>
    <t>Pre-construction Budget &amp; MBE/WBE Plan</t>
  </si>
  <si>
    <t xml:space="preserve"> 2.</t>
  </si>
  <si>
    <t xml:space="preserve"> 3.</t>
  </si>
  <si>
    <t xml:space="preserve"> 4.</t>
  </si>
  <si>
    <t>TOTAL PROJECT COST EXPENDED TO-DATE  (LESS ACQUISITION &amp; NON-CONSTRUCTION BUDGET, LESS "NO OPPORTUNITY")</t>
  </si>
  <si>
    <t xml:space="preserve"> 5.</t>
  </si>
  <si>
    <t>6.</t>
  </si>
  <si>
    <t xml:space="preserve"> 7.</t>
  </si>
  <si>
    <t xml:space="preserve">MWBE PARTICIPATION PLAN </t>
  </si>
  <si>
    <t>Current MBE Participation  %</t>
  </si>
  <si>
    <t>Current  WBE Participation  %</t>
  </si>
  <si>
    <t>Approved MBE Goal</t>
  </si>
  <si>
    <t>Approved WBE Goal</t>
  </si>
  <si>
    <t>Do you expect to meet the MBE goal? If not, why?</t>
  </si>
  <si>
    <t>Do you expect to meet the WBE goal? If not, why?</t>
  </si>
  <si>
    <t>Please share any additional information or comments:</t>
  </si>
  <si>
    <t xml:space="preserve">TO BE COMPLETED BY URA ONLY </t>
  </si>
  <si>
    <t xml:space="preserve">Plan Status </t>
  </si>
  <si>
    <t xml:space="preserve">Outcome </t>
  </si>
  <si>
    <t>Will the MBE Goal Met? Y/N</t>
  </si>
  <si>
    <t>Will the WBE Goal Met? Y/N</t>
  </si>
  <si>
    <t xml:space="preserve">If goals are not met, is there evidence of sufficient good faith effort. </t>
  </si>
  <si>
    <t xml:space="preserve">MWBE Program Officer Endorsement </t>
  </si>
  <si>
    <t>Password</t>
  </si>
  <si>
    <t>MWBE412URA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</si>
</sst>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28">
    <font>
      <sz val="10"/>
      <name val="Arial"/>
    </font>
    <font>
      <sz val="10"/>
      <name val="Arial"/>
      <family val="2"/>
    </font>
    <font>
      <sz val="8"/>
      <name val="Arial"/>
      <family val="2"/>
    </font>
    <font>
      <u/>
      <sz val="10"/>
      <color indexed="12"/>
      <name val="Arial"/>
      <family val="2"/>
    </font>
    <font>
      <sz val="12"/>
      <name val="Arial"/>
      <family val="2"/>
    </font>
    <font>
      <b/>
      <sz val="14"/>
      <name val="Arial"/>
      <family val="2"/>
    </font>
    <font>
      <sz val="11"/>
      <name val="Arial"/>
      <family val="2"/>
    </font>
    <font>
      <sz val="9"/>
      <name val="Arial"/>
      <family val="2"/>
    </font>
    <font>
      <sz val="8"/>
      <color indexed="81"/>
      <name val="Tahoma"/>
      <family val="2"/>
    </font>
    <font>
      <b/>
      <sz val="8"/>
      <color indexed="81"/>
      <name val="Tahoma"/>
      <family val="2"/>
    </font>
    <font>
      <b/>
      <sz val="18"/>
      <name val="Arial"/>
      <family val="2"/>
    </font>
    <font>
      <b/>
      <sz val="11"/>
      <color theme="1"/>
      <name val="Times New Roman"/>
      <family val="1"/>
    </font>
    <font>
      <sz val="11"/>
      <color theme="1"/>
      <name val="Times New Roman"/>
      <family val="1"/>
    </font>
    <font>
      <u/>
      <sz val="11"/>
      <color theme="10"/>
      <name val="Times New Roman"/>
      <family val="1"/>
    </font>
    <font>
      <b/>
      <sz val="11"/>
      <color theme="0"/>
      <name val="Times New Roman"/>
      <family val="1"/>
    </font>
    <font>
      <b/>
      <sz val="10"/>
      <name val="Times New Roman"/>
      <family val="1"/>
    </font>
    <font>
      <sz val="10"/>
      <name val="Times New Roman"/>
      <family val="1"/>
    </font>
    <font>
      <b/>
      <sz val="12"/>
      <name val="Times New Roman"/>
      <family val="1"/>
    </font>
    <font>
      <sz val="9"/>
      <name val="Times New Roman"/>
      <family val="1"/>
    </font>
    <font>
      <sz val="8"/>
      <name val="Times New Roman"/>
      <family val="1"/>
    </font>
    <font>
      <b/>
      <sz val="8"/>
      <name val="Times New Roman"/>
      <family val="1"/>
    </font>
    <font>
      <b/>
      <sz val="8"/>
      <color indexed="9"/>
      <name val="Times New Roman"/>
      <family val="1"/>
    </font>
    <font>
      <sz val="10"/>
      <color indexed="9"/>
      <name val="Times New Roman"/>
      <family val="1"/>
    </font>
    <font>
      <b/>
      <sz val="10"/>
      <color theme="0"/>
      <name val="Times New Roman"/>
      <family val="1"/>
    </font>
    <font>
      <b/>
      <sz val="11"/>
      <name val="Times New Roman"/>
      <family val="1"/>
    </font>
    <font>
      <b/>
      <sz val="10"/>
      <color theme="1"/>
      <name val="Times New Roman"/>
      <family val="1"/>
    </font>
    <font>
      <b/>
      <sz val="10"/>
      <color rgb="FFFF0000"/>
      <name val="Times New Roman"/>
      <family val="1"/>
    </font>
    <font>
      <b/>
      <sz val="10"/>
      <name val="Arial"/>
      <family val="2"/>
    </font>
  </fonts>
  <fills count="12">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63">
    <border>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s>
  <cellStyleXfs count="4">
    <xf numFmtId="0" fontId="0" fillId="0" borderId="0">
      <alignment wrapText="1"/>
    </xf>
    <xf numFmtId="4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330">
    <xf numFmtId="0" fontId="0" fillId="0" borderId="0" xfId="0">
      <alignment wrapText="1"/>
    </xf>
    <xf numFmtId="0" fontId="6" fillId="0" borderId="0" xfId="0" applyFont="1">
      <alignment wrapText="1"/>
    </xf>
    <xf numFmtId="0" fontId="0" fillId="0" borderId="0" xfId="0" applyAlignment="1">
      <alignment horizontal="right" vertical="top" wrapText="1"/>
    </xf>
    <xf numFmtId="49" fontId="5" fillId="0" borderId="0" xfId="0" applyNumberFormat="1" applyFont="1" applyAlignment="1">
      <alignment horizontal="center"/>
    </xf>
    <xf numFmtId="0" fontId="6" fillId="0" borderId="0" xfId="0" applyFont="1" applyAlignment="1"/>
    <xf numFmtId="0" fontId="10" fillId="0" borderId="0" xfId="0" applyFont="1" applyAlignment="1">
      <alignment horizontal="center" vertical="center" wrapText="1"/>
    </xf>
    <xf numFmtId="0" fontId="12" fillId="0" borderId="0" xfId="0" applyFont="1" applyAlignment="1" applyProtection="1">
      <protection locked="0"/>
    </xf>
    <xf numFmtId="0" fontId="16" fillId="0" borderId="0" xfId="0" applyFont="1">
      <alignment wrapText="1"/>
    </xf>
    <xf numFmtId="0" fontId="16" fillId="0" borderId="0" xfId="0" applyFont="1" applyAlignment="1">
      <alignment horizontal="center" wrapText="1"/>
    </xf>
    <xf numFmtId="0" fontId="16" fillId="0" borderId="0" xfId="0" applyFont="1" applyProtection="1">
      <alignment wrapText="1"/>
      <protection locked="0"/>
    </xf>
    <xf numFmtId="49" fontId="16" fillId="0" borderId="0" xfId="0" applyNumberFormat="1" applyFont="1" applyAlignment="1" applyProtection="1">
      <alignment horizontal="left"/>
      <protection locked="0"/>
    </xf>
    <xf numFmtId="49" fontId="16" fillId="0" borderId="0" xfId="0" applyNumberFormat="1" applyFont="1" applyAlignment="1">
      <alignment horizontal="left"/>
    </xf>
    <xf numFmtId="49" fontId="16" fillId="0" borderId="0" xfId="0" applyNumberFormat="1" applyFont="1" applyAlignment="1"/>
    <xf numFmtId="0" fontId="16" fillId="0" borderId="0" xfId="0" applyFont="1" applyAlignment="1">
      <alignment horizontal="left"/>
    </xf>
    <xf numFmtId="0" fontId="18" fillId="0" borderId="0" xfId="0" applyFont="1" applyAlignment="1"/>
    <xf numFmtId="0" fontId="11" fillId="9" borderId="14" xfId="0" applyFont="1" applyFill="1" applyBorder="1" applyAlignment="1" applyProtection="1">
      <protection locked="0"/>
    </xf>
    <xf numFmtId="0" fontId="12" fillId="9" borderId="8" xfId="0" applyFont="1" applyFill="1" applyBorder="1" applyAlignment="1" applyProtection="1">
      <alignment horizontal="right" vertical="center"/>
      <protection locked="0"/>
    </xf>
    <xf numFmtId="0" fontId="12" fillId="9" borderId="8" xfId="0" applyFont="1" applyFill="1" applyBorder="1" applyAlignment="1" applyProtection="1">
      <alignment vertical="center"/>
      <protection locked="0"/>
    </xf>
    <xf numFmtId="0" fontId="12" fillId="9" borderId="8" xfId="0" applyFont="1" applyFill="1" applyBorder="1" applyAlignment="1" applyProtection="1">
      <alignment horizontal="right" vertical="center" wrapText="1"/>
      <protection locked="0"/>
    </xf>
    <xf numFmtId="0" fontId="13" fillId="9" borderId="8" xfId="2" applyFont="1" applyFill="1" applyBorder="1" applyAlignment="1" applyProtection="1">
      <alignment vertical="center"/>
      <protection locked="0"/>
    </xf>
    <xf numFmtId="14" fontId="12" fillId="9" borderId="8" xfId="0" applyNumberFormat="1" applyFont="1" applyFill="1" applyBorder="1" applyAlignment="1" applyProtection="1">
      <alignment vertical="center"/>
      <protection locked="0"/>
    </xf>
    <xf numFmtId="14" fontId="12" fillId="9" borderId="8" xfId="0" applyNumberFormat="1" applyFont="1" applyFill="1" applyBorder="1" applyAlignment="1" applyProtection="1">
      <alignment vertical="center" wrapText="1"/>
      <protection locked="0"/>
    </xf>
    <xf numFmtId="0" fontId="15" fillId="0" borderId="0" xfId="0" applyFont="1" applyAlignment="1">
      <alignment horizontal="left" wrapText="1"/>
    </xf>
    <xf numFmtId="165" fontId="15" fillId="0" borderId="0" xfId="0" applyNumberFormat="1" applyFont="1" applyAlignment="1">
      <alignment horizontal="left" wrapText="1"/>
    </xf>
    <xf numFmtId="49" fontId="17" fillId="0" borderId="0" xfId="0" applyNumberFormat="1" applyFont="1" applyAlignment="1">
      <alignment horizontal="center"/>
    </xf>
    <xf numFmtId="165" fontId="16" fillId="0" borderId="0" xfId="0" applyNumberFormat="1" applyFont="1">
      <alignment wrapText="1"/>
    </xf>
    <xf numFmtId="9" fontId="16" fillId="0" borderId="0" xfId="3" applyFont="1" applyAlignment="1" applyProtection="1">
      <alignment wrapText="1"/>
    </xf>
    <xf numFmtId="165" fontId="15" fillId="3" borderId="9" xfId="0" applyNumberFormat="1" applyFont="1" applyFill="1" applyBorder="1" applyAlignment="1">
      <alignment horizontal="center" vertical="center" wrapText="1"/>
    </xf>
    <xf numFmtId="49" fontId="15" fillId="3" borderId="57" xfId="0" applyNumberFormat="1" applyFont="1" applyFill="1" applyBorder="1" applyAlignment="1">
      <alignment horizontal="center" vertical="center" wrapText="1"/>
    </xf>
    <xf numFmtId="0" fontId="16" fillId="0" borderId="28" xfId="0" applyFont="1" applyBorder="1" applyAlignment="1">
      <alignment horizontal="center" vertical="center"/>
    </xf>
    <xf numFmtId="49" fontId="16" fillId="0" borderId="46" xfId="0" applyNumberFormat="1" applyFont="1" applyBorder="1" applyAlignment="1" applyProtection="1">
      <protection locked="0"/>
    </xf>
    <xf numFmtId="0" fontId="16" fillId="0" borderId="12" xfId="0" applyFont="1" applyBorder="1" applyAlignment="1" applyProtection="1">
      <protection locked="0"/>
    </xf>
    <xf numFmtId="49" fontId="16" fillId="0" borderId="50" xfId="0" applyNumberFormat="1" applyFont="1" applyBorder="1" applyAlignment="1" applyProtection="1">
      <protection locked="0"/>
    </xf>
    <xf numFmtId="49" fontId="16" fillId="0" borderId="8" xfId="0" applyNumberFormat="1" applyFont="1" applyBorder="1" applyAlignment="1" applyProtection="1">
      <protection locked="0"/>
    </xf>
    <xf numFmtId="9" fontId="15" fillId="0" borderId="0" xfId="3" applyFont="1" applyAlignment="1" applyProtection="1">
      <alignment horizontal="right"/>
    </xf>
    <xf numFmtId="0" fontId="16" fillId="0" borderId="0" xfId="0" applyFont="1" applyAlignment="1">
      <alignment horizontal="right" vertical="center"/>
    </xf>
    <xf numFmtId="49" fontId="16" fillId="0" borderId="0" xfId="0" applyNumberFormat="1" applyFont="1" applyAlignment="1">
      <alignment horizontal="right" vertical="center"/>
    </xf>
    <xf numFmtId="49" fontId="17" fillId="0" borderId="0" xfId="0" applyNumberFormat="1" applyFont="1" applyAlignment="1"/>
    <xf numFmtId="44" fontId="16" fillId="0" borderId="22" xfId="1" applyFont="1" applyBorder="1" applyAlignment="1" applyProtection="1">
      <alignment horizontal="center" vertical="distributed"/>
      <protection locked="0"/>
    </xf>
    <xf numFmtId="44" fontId="16" fillId="0" borderId="28" xfId="1" applyFont="1" applyBorder="1" applyAlignment="1" applyProtection="1">
      <alignment horizontal="center" vertical="distributed"/>
      <protection locked="0"/>
    </xf>
    <xf numFmtId="44" fontId="16" fillId="0" borderId="28" xfId="1" applyFont="1" applyBorder="1" applyAlignment="1" applyProtection="1">
      <alignment vertical="distributed"/>
      <protection locked="0"/>
    </xf>
    <xf numFmtId="44" fontId="16" fillId="0" borderId="8" xfId="1" applyFont="1" applyBorder="1" applyAlignment="1" applyProtection="1">
      <alignment horizontal="center" vertical="distributed"/>
      <protection locked="0"/>
    </xf>
    <xf numFmtId="165" fontId="15" fillId="3" borderId="22" xfId="0" applyNumberFormat="1" applyFont="1" applyFill="1" applyBorder="1" applyAlignment="1">
      <alignment horizontal="center" vertical="center" wrapText="1"/>
    </xf>
    <xf numFmtId="49" fontId="15" fillId="3" borderId="54" xfId="0" applyNumberFormat="1" applyFont="1" applyFill="1" applyBorder="1" applyAlignment="1">
      <alignment horizontal="center" vertical="center" wrapText="1"/>
    </xf>
    <xf numFmtId="0" fontId="16" fillId="0" borderId="0" xfId="0" applyFont="1" applyAlignment="1">
      <alignment horizontal="center" vertical="center" wrapText="1"/>
    </xf>
    <xf numFmtId="49" fontId="15" fillId="3" borderId="15" xfId="0" applyNumberFormat="1" applyFont="1" applyFill="1" applyBorder="1" applyAlignment="1">
      <alignment horizontal="center" vertical="center" wrapText="1"/>
    </xf>
    <xf numFmtId="49" fontId="17" fillId="0" borderId="0" xfId="0" applyNumberFormat="1" applyFont="1">
      <alignment wrapText="1"/>
    </xf>
    <xf numFmtId="49" fontId="16" fillId="0" borderId="8" xfId="0" applyNumberFormat="1" applyFont="1" applyBorder="1" applyProtection="1">
      <alignment wrapText="1"/>
      <protection locked="0"/>
    </xf>
    <xf numFmtId="0" fontId="16" fillId="0" borderId="8" xfId="0" applyFont="1" applyBorder="1" applyAlignment="1">
      <alignment horizontal="center" vertical="center"/>
    </xf>
    <xf numFmtId="49" fontId="19" fillId="0" borderId="36" xfId="0" applyNumberFormat="1" applyFont="1" applyBorder="1" applyAlignment="1" applyProtection="1">
      <protection locked="0"/>
    </xf>
    <xf numFmtId="44" fontId="16" fillId="0" borderId="7" xfId="1" applyFont="1" applyBorder="1" applyAlignment="1" applyProtection="1">
      <alignment wrapText="1"/>
      <protection locked="0"/>
    </xf>
    <xf numFmtId="0" fontId="19" fillId="0" borderId="48" xfId="0" applyFont="1" applyBorder="1" applyAlignment="1" applyProtection="1">
      <protection locked="0"/>
    </xf>
    <xf numFmtId="0" fontId="16" fillId="0" borderId="7" xfId="3" applyNumberFormat="1" applyFont="1" applyFill="1" applyBorder="1" applyAlignment="1" applyProtection="1">
      <alignment wrapText="1"/>
      <protection locked="0"/>
    </xf>
    <xf numFmtId="44" fontId="16" fillId="0" borderId="48" xfId="1" applyFont="1" applyBorder="1" applyAlignment="1" applyProtection="1">
      <alignment wrapText="1"/>
      <protection locked="0"/>
    </xf>
    <xf numFmtId="9" fontId="16" fillId="0" borderId="7" xfId="3" applyFont="1" applyBorder="1" applyAlignment="1" applyProtection="1">
      <alignment wrapText="1"/>
      <protection locked="0"/>
    </xf>
    <xf numFmtId="0" fontId="19" fillId="0" borderId="16" xfId="0" applyFont="1" applyBorder="1" applyAlignment="1" applyProtection="1">
      <protection locked="0"/>
    </xf>
    <xf numFmtId="9" fontId="16" fillId="0" borderId="33" xfId="3" applyFont="1" applyBorder="1" applyAlignment="1" applyProtection="1">
      <alignment wrapText="1"/>
      <protection locked="0"/>
    </xf>
    <xf numFmtId="49" fontId="19" fillId="0" borderId="37" xfId="0" applyNumberFormat="1" applyFont="1" applyBorder="1" applyAlignment="1" applyProtection="1">
      <protection locked="0"/>
    </xf>
    <xf numFmtId="49" fontId="19" fillId="0" borderId="38" xfId="0" applyNumberFormat="1" applyFont="1" applyBorder="1" applyAlignment="1" applyProtection="1">
      <protection locked="0"/>
    </xf>
    <xf numFmtId="49" fontId="19" fillId="0" borderId="39" xfId="0" applyNumberFormat="1" applyFont="1" applyBorder="1" applyAlignment="1" applyProtection="1">
      <protection locked="0"/>
    </xf>
    <xf numFmtId="0" fontId="19" fillId="0" borderId="35" xfId="0" applyFont="1" applyBorder="1" applyAlignment="1" applyProtection="1">
      <protection locked="0"/>
    </xf>
    <xf numFmtId="49" fontId="19" fillId="5" borderId="39" xfId="0" applyNumberFormat="1" applyFont="1" applyFill="1" applyBorder="1" applyAlignment="1" applyProtection="1">
      <protection locked="0"/>
    </xf>
    <xf numFmtId="0" fontId="19" fillId="0" borderId="32" xfId="0" applyFont="1" applyBorder="1" applyAlignment="1" applyProtection="1">
      <protection locked="0"/>
    </xf>
    <xf numFmtId="9" fontId="16" fillId="0" borderId="34" xfId="3" applyFont="1" applyBorder="1" applyAlignment="1" applyProtection="1">
      <alignment wrapText="1"/>
      <protection locked="0"/>
    </xf>
    <xf numFmtId="44" fontId="16" fillId="0" borderId="0" xfId="1" applyFont="1" applyBorder="1" applyAlignment="1" applyProtection="1"/>
    <xf numFmtId="44" fontId="15" fillId="3" borderId="9" xfId="1" applyFont="1" applyFill="1" applyBorder="1" applyAlignment="1" applyProtection="1">
      <alignment horizontal="center" vertical="center" wrapText="1"/>
    </xf>
    <xf numFmtId="0" fontId="16" fillId="7" borderId="0" xfId="0" applyFont="1" applyFill="1" applyAlignment="1">
      <alignment horizontal="center" vertical="center" wrapText="1"/>
    </xf>
    <xf numFmtId="44" fontId="15" fillId="3" borderId="10" xfId="1" applyFont="1" applyFill="1" applyBorder="1" applyAlignment="1" applyProtection="1">
      <alignment horizontal="center" vertical="center" wrapText="1"/>
    </xf>
    <xf numFmtId="44" fontId="15" fillId="3" borderId="8" xfId="1" applyFont="1" applyFill="1" applyBorder="1" applyAlignment="1" applyProtection="1">
      <alignment horizontal="center" vertical="center"/>
    </xf>
    <xf numFmtId="164" fontId="15" fillId="3" borderId="8" xfId="3" applyNumberFormat="1" applyFont="1" applyFill="1" applyBorder="1" applyAlignment="1" applyProtection="1">
      <alignment horizontal="center" vertical="center"/>
    </xf>
    <xf numFmtId="9" fontId="15" fillId="3" borderId="20" xfId="3" applyFont="1" applyFill="1" applyBorder="1" applyAlignment="1" applyProtection="1">
      <alignment horizontal="center" vertical="center"/>
    </xf>
    <xf numFmtId="9" fontId="15" fillId="3" borderId="21" xfId="1" applyNumberFormat="1" applyFont="1" applyFill="1" applyBorder="1" applyAlignment="1" applyProtection="1">
      <alignment horizontal="center" vertical="center"/>
    </xf>
    <xf numFmtId="44" fontId="16" fillId="0" borderId="46" xfId="1" applyFont="1" applyBorder="1" applyAlignment="1" applyProtection="1">
      <alignment horizontal="center" vertical="center"/>
    </xf>
    <xf numFmtId="44" fontId="16" fillId="0" borderId="12" xfId="1" applyFont="1" applyBorder="1" applyAlignment="1" applyProtection="1">
      <alignment horizontal="center" vertical="center"/>
    </xf>
    <xf numFmtId="44" fontId="16" fillId="0" borderId="47" xfId="1" applyFont="1" applyBorder="1" applyAlignment="1" applyProtection="1">
      <alignment horizontal="center" vertical="center"/>
    </xf>
    <xf numFmtId="44" fontId="16" fillId="0" borderId="50" xfId="1" applyFont="1" applyBorder="1" applyAlignment="1" applyProtection="1">
      <alignment horizontal="center" vertical="center"/>
    </xf>
    <xf numFmtId="44" fontId="16" fillId="0" borderId="8" xfId="1" applyFont="1" applyBorder="1" applyAlignment="1" applyProtection="1">
      <alignment horizontal="center" vertical="center"/>
    </xf>
    <xf numFmtId="44" fontId="15" fillId="3" borderId="29" xfId="1" applyFont="1" applyFill="1" applyBorder="1" applyAlignment="1" applyProtection="1">
      <alignment horizontal="center" vertical="center"/>
    </xf>
    <xf numFmtId="44" fontId="15" fillId="3" borderId="30" xfId="1" applyFont="1" applyFill="1" applyBorder="1" applyAlignment="1" applyProtection="1">
      <alignment horizontal="center" vertical="center"/>
    </xf>
    <xf numFmtId="44" fontId="15" fillId="3" borderId="20" xfId="1" applyFont="1" applyFill="1" applyBorder="1" applyAlignment="1" applyProtection="1">
      <alignment horizontal="center" vertical="center"/>
    </xf>
    <xf numFmtId="44" fontId="15" fillId="3" borderId="9" xfId="1" applyFont="1" applyFill="1" applyBorder="1" applyAlignment="1" applyProtection="1">
      <alignment horizontal="right" vertical="center"/>
    </xf>
    <xf numFmtId="44" fontId="15" fillId="3" borderId="9" xfId="1" applyFont="1" applyFill="1" applyBorder="1" applyAlignment="1" applyProtection="1">
      <alignment horizontal="center" vertical="center"/>
    </xf>
    <xf numFmtId="44" fontId="15" fillId="0" borderId="0" xfId="1" applyFont="1" applyBorder="1" applyAlignment="1" applyProtection="1">
      <alignment horizontal="center" vertical="center"/>
    </xf>
    <xf numFmtId="44" fontId="16" fillId="0" borderId="12" xfId="1" applyFont="1" applyBorder="1" applyAlignment="1" applyProtection="1">
      <alignment horizontal="center" vertical="center"/>
      <protection locked="0"/>
    </xf>
    <xf numFmtId="0" fontId="16" fillId="6" borderId="58" xfId="0" applyFont="1" applyFill="1" applyBorder="1" applyAlignment="1" applyProtection="1">
      <alignment horizontal="center" vertical="center"/>
      <protection locked="0"/>
    </xf>
    <xf numFmtId="44" fontId="16" fillId="6" borderId="58" xfId="1" applyFont="1" applyFill="1" applyBorder="1" applyAlignment="1" applyProtection="1">
      <alignment horizontal="center" vertical="center"/>
      <protection locked="0"/>
    </xf>
    <xf numFmtId="44" fontId="16" fillId="0" borderId="0" xfId="1" applyFont="1" applyBorder="1" applyAlignment="1" applyProtection="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3" borderId="9" xfId="0" applyFont="1" applyFill="1" applyBorder="1" applyAlignment="1">
      <alignment horizontal="center" vertical="center" wrapText="1"/>
    </xf>
    <xf numFmtId="49" fontId="16" fillId="0" borderId="48" xfId="0" applyNumberFormat="1" applyFont="1" applyBorder="1" applyAlignment="1">
      <alignment horizontal="center" vertical="center"/>
    </xf>
    <xf numFmtId="0" fontId="16" fillId="0" borderId="36" xfId="0" applyFont="1" applyBorder="1" applyAlignment="1">
      <alignment horizontal="center" vertical="center" wrapText="1"/>
    </xf>
    <xf numFmtId="0" fontId="16" fillId="0" borderId="39" xfId="0" applyFont="1" applyBorder="1" applyAlignment="1">
      <alignment horizontal="center" vertical="center" wrapText="1"/>
    </xf>
    <xf numFmtId="49" fontId="15" fillId="3" borderId="49" xfId="0" applyNumberFormat="1" applyFont="1" applyFill="1" applyBorder="1" applyAlignment="1">
      <alignment horizontal="center" vertical="center"/>
    </xf>
    <xf numFmtId="44" fontId="15" fillId="3" borderId="29"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49" fontId="16" fillId="3" borderId="19" xfId="0" applyNumberFormat="1" applyFont="1" applyFill="1" applyBorder="1" applyAlignment="1">
      <alignment horizontal="center" vertical="center" wrapText="1"/>
    </xf>
    <xf numFmtId="0" fontId="15" fillId="3" borderId="20" xfId="0" applyFont="1" applyFill="1" applyBorder="1" applyAlignment="1">
      <alignment horizontal="center" vertical="center"/>
    </xf>
    <xf numFmtId="44" fontId="16" fillId="0" borderId="0" xfId="1" applyFont="1" applyAlignment="1" applyProtection="1">
      <alignment horizontal="center" vertical="center" wrapText="1"/>
    </xf>
    <xf numFmtId="0" fontId="18" fillId="0" borderId="0" xfId="0" applyFont="1" applyAlignment="1">
      <alignment horizontal="center" vertical="center"/>
    </xf>
    <xf numFmtId="0" fontId="16" fillId="0" borderId="31" xfId="0" applyFont="1" applyBorder="1" applyAlignment="1" applyProtection="1">
      <alignment horizontal="right" vertical="center"/>
      <protection locked="0"/>
    </xf>
    <xf numFmtId="0" fontId="16" fillId="0" borderId="8" xfId="0" applyFont="1" applyBorder="1" applyProtection="1">
      <alignment wrapText="1"/>
      <protection locked="0"/>
    </xf>
    <xf numFmtId="0" fontId="16" fillId="0" borderId="16" xfId="0" applyFont="1" applyBorder="1" applyAlignment="1" applyProtection="1">
      <alignment horizontal="right" vertical="center"/>
      <protection locked="0"/>
    </xf>
    <xf numFmtId="0" fontId="16" fillId="0" borderId="17" xfId="0" applyFont="1" applyBorder="1" applyAlignment="1" applyProtection="1">
      <alignment horizontal="right" vertical="center"/>
      <protection locked="0"/>
    </xf>
    <xf numFmtId="0" fontId="16" fillId="0" borderId="32" xfId="0" applyFont="1" applyBorder="1" applyAlignment="1" applyProtection="1">
      <alignment horizontal="right"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5" fillId="3" borderId="45" xfId="0" applyFont="1" applyFill="1" applyBorder="1" applyAlignment="1" applyProtection="1">
      <alignment horizontal="center" vertical="center"/>
      <protection locked="0"/>
    </xf>
    <xf numFmtId="0" fontId="16" fillId="0" borderId="0" xfId="0" applyFont="1" applyAlignment="1" applyProtection="1">
      <alignment vertical="center"/>
      <protection locked="0"/>
    </xf>
    <xf numFmtId="44" fontId="16" fillId="0" borderId="0" xfId="1" applyFont="1" applyBorder="1" applyAlignment="1" applyProtection="1">
      <alignment horizontal="center" vertical="center"/>
      <protection locked="0"/>
    </xf>
    <xf numFmtId="44" fontId="15" fillId="0" borderId="0" xfId="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0" fontId="16" fillId="0" borderId="0" xfId="0" applyFont="1" applyAlignment="1" applyProtection="1">
      <alignment vertical="top" wrapText="1"/>
      <protection locked="0"/>
    </xf>
    <xf numFmtId="49" fontId="18" fillId="0" borderId="0" xfId="0" applyNumberFormat="1" applyFont="1" applyAlignment="1" applyProtection="1">
      <alignment horizontal="center"/>
      <protection locked="0"/>
    </xf>
    <xf numFmtId="44" fontId="16" fillId="0" borderId="0" xfId="1" applyFont="1" applyAlignment="1" applyProtection="1">
      <alignment wrapText="1"/>
      <protection locked="0"/>
    </xf>
    <xf numFmtId="0" fontId="16" fillId="0" borderId="8" xfId="0" applyFont="1" applyBorder="1" applyAlignment="1">
      <alignment horizontal="center" vertical="center" wrapText="1"/>
    </xf>
    <xf numFmtId="9" fontId="16" fillId="0" borderId="0" xfId="3" applyFont="1" applyAlignment="1" applyProtection="1">
      <alignment horizontal="center" wrapText="1"/>
      <protection locked="0"/>
    </xf>
    <xf numFmtId="44" fontId="19" fillId="0" borderId="0" xfId="1" applyFont="1" applyAlignment="1" applyProtection="1">
      <alignment wrapText="1"/>
      <protection locked="0"/>
    </xf>
    <xf numFmtId="0" fontId="19" fillId="0" borderId="48" xfId="0" applyFont="1" applyBorder="1" applyAlignment="1">
      <alignment horizontal="center" vertical="center"/>
    </xf>
    <xf numFmtId="0" fontId="23" fillId="7" borderId="2" xfId="0" applyFont="1" applyFill="1" applyBorder="1">
      <alignment wrapText="1"/>
    </xf>
    <xf numFmtId="49" fontId="15" fillId="0" borderId="0" xfId="0" applyNumberFormat="1" applyFont="1" applyAlignment="1">
      <alignment horizontal="center" wrapText="1"/>
    </xf>
    <xf numFmtId="44" fontId="16" fillId="0" borderId="0" xfId="1" applyFont="1" applyAlignment="1" applyProtection="1">
      <alignment wrapText="1"/>
    </xf>
    <xf numFmtId="9" fontId="16" fillId="0" borderId="0" xfId="3" applyFont="1" applyAlignment="1" applyProtection="1">
      <alignment horizontal="center" wrapText="1"/>
    </xf>
    <xf numFmtId="44" fontId="19" fillId="0" borderId="0" xfId="1" applyFont="1" applyAlignment="1" applyProtection="1">
      <alignment wrapText="1"/>
    </xf>
    <xf numFmtId="44" fontId="20" fillId="0" borderId="3" xfId="1" applyFont="1" applyBorder="1" applyAlignment="1" applyProtection="1">
      <alignment horizontal="center"/>
    </xf>
    <xf numFmtId="9" fontId="20" fillId="0" borderId="3" xfId="3" applyFont="1" applyBorder="1" applyAlignment="1" applyProtection="1">
      <alignment horizontal="center"/>
    </xf>
    <xf numFmtId="49" fontId="20" fillId="0" borderId="3" xfId="0" applyNumberFormat="1" applyFont="1" applyBorder="1" applyAlignment="1">
      <alignment horizontal="center"/>
    </xf>
    <xf numFmtId="49" fontId="15" fillId="0" borderId="0" xfId="0" applyNumberFormat="1" applyFont="1" applyAlignment="1"/>
    <xf numFmtId="49" fontId="22" fillId="2" borderId="24" xfId="0" applyNumberFormat="1" applyFont="1" applyFill="1" applyBorder="1" applyAlignment="1">
      <alignment horizontal="center"/>
    </xf>
    <xf numFmtId="0" fontId="20" fillId="0" borderId="3" xfId="0" applyFont="1" applyBorder="1" applyAlignment="1">
      <alignment horizontal="center" vertical="center" wrapText="1"/>
    </xf>
    <xf numFmtId="44" fontId="20" fillId="4" borderId="3" xfId="1" applyFont="1" applyFill="1" applyBorder="1" applyAlignment="1" applyProtection="1">
      <alignment horizontal="center" vertical="center" wrapText="1"/>
    </xf>
    <xf numFmtId="0" fontId="20" fillId="4" borderId="43" xfId="0" applyFont="1" applyFill="1" applyBorder="1" applyAlignment="1">
      <alignment horizontal="center" vertical="center" wrapText="1"/>
    </xf>
    <xf numFmtId="0" fontId="20" fillId="4" borderId="44" xfId="0" applyFont="1" applyFill="1" applyBorder="1" applyAlignment="1">
      <alignment horizontal="center" vertical="center" wrapText="1"/>
    </xf>
    <xf numFmtId="44" fontId="20" fillId="4" borderId="42" xfId="1" applyFont="1" applyFill="1" applyBorder="1" applyAlignment="1" applyProtection="1">
      <alignment horizontal="center" vertical="center" wrapText="1"/>
    </xf>
    <xf numFmtId="9" fontId="20" fillId="4" borderId="3" xfId="3" applyFont="1" applyFill="1" applyBorder="1" applyAlignment="1" applyProtection="1">
      <alignment horizontal="center" vertical="center" wrapText="1"/>
    </xf>
    <xf numFmtId="0" fontId="16" fillId="6" borderId="31" xfId="0" applyFont="1" applyFill="1" applyBorder="1" applyAlignment="1" applyProtection="1">
      <alignment horizontal="right" vertical="center"/>
      <protection locked="0"/>
    </xf>
    <xf numFmtId="0" fontId="16" fillId="6" borderId="16" xfId="0" applyFont="1" applyFill="1" applyBorder="1" applyAlignment="1" applyProtection="1">
      <alignment horizontal="right" vertical="center"/>
      <protection locked="0"/>
    </xf>
    <xf numFmtId="0" fontId="16" fillId="6" borderId="32" xfId="0" applyFont="1" applyFill="1" applyBorder="1" applyAlignment="1" applyProtection="1">
      <alignment horizontal="right" vertical="center"/>
      <protection locked="0"/>
    </xf>
    <xf numFmtId="0" fontId="16" fillId="0" borderId="0" xfId="0" applyFont="1" applyAlignment="1" applyProtection="1">
      <protection locked="0"/>
    </xf>
    <xf numFmtId="0" fontId="17" fillId="0" borderId="0" xfId="0" applyFont="1" applyAlignment="1">
      <alignment horizontal="center" wrapText="1"/>
    </xf>
    <xf numFmtId="49" fontId="15" fillId="3" borderId="42" xfId="0" applyNumberFormat="1" applyFont="1" applyFill="1" applyBorder="1" applyAlignment="1">
      <alignment vertical="distributed"/>
    </xf>
    <xf numFmtId="44" fontId="15" fillId="3" borderId="24" xfId="1" applyFont="1" applyFill="1" applyBorder="1" applyAlignment="1" applyProtection="1">
      <alignment horizontal="center" vertical="center"/>
    </xf>
    <xf numFmtId="49" fontId="15" fillId="3" borderId="58"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0" fontId="15" fillId="3" borderId="45" xfId="0" applyFont="1" applyFill="1" applyBorder="1" applyAlignment="1">
      <alignment horizontal="center" vertical="center"/>
    </xf>
    <xf numFmtId="0" fontId="24" fillId="10" borderId="0" xfId="0" applyFont="1" applyFill="1" applyAlignment="1">
      <alignment horizontal="center" vertical="center" wrapText="1"/>
    </xf>
    <xf numFmtId="0" fontId="16" fillId="0" borderId="0" xfId="0" applyFont="1" applyAlignment="1">
      <alignment vertical="center" wrapText="1"/>
    </xf>
    <xf numFmtId="0" fontId="16" fillId="0" borderId="0" xfId="0" applyFont="1" applyAlignment="1"/>
    <xf numFmtId="0" fontId="15" fillId="3" borderId="15" xfId="0" applyFont="1" applyFill="1" applyBorder="1" applyAlignment="1">
      <alignment horizontal="right" wrapText="1"/>
    </xf>
    <xf numFmtId="44" fontId="15" fillId="3" borderId="51" xfId="1" applyFont="1" applyFill="1" applyBorder="1" applyAlignment="1" applyProtection="1">
      <alignment horizontal="center" vertical="center"/>
    </xf>
    <xf numFmtId="0" fontId="19" fillId="0" borderId="24" xfId="0" applyFont="1" applyBorder="1" applyAlignment="1"/>
    <xf numFmtId="0" fontId="19" fillId="0" borderId="24" xfId="0" applyFont="1" applyBorder="1" applyAlignment="1">
      <alignment horizontal="center"/>
    </xf>
    <xf numFmtId="0" fontId="19" fillId="0" borderId="0" xfId="0" applyFont="1" applyAlignment="1">
      <alignment horizontal="center"/>
    </xf>
    <xf numFmtId="49" fontId="15" fillId="3" borderId="55" xfId="0" applyNumberFormat="1" applyFont="1" applyFill="1" applyBorder="1" applyAlignment="1">
      <alignment horizontal="center" vertical="distributed"/>
    </xf>
    <xf numFmtId="0" fontId="15" fillId="3" borderId="15" xfId="0" applyFont="1" applyFill="1" applyBorder="1" applyAlignment="1">
      <alignment vertical="center" wrapText="1"/>
    </xf>
    <xf numFmtId="44" fontId="15" fillId="3" borderId="24" xfId="1" applyFont="1" applyFill="1" applyBorder="1" applyAlignment="1" applyProtection="1">
      <alignment horizontal="center" vertical="center" wrapText="1"/>
    </xf>
    <xf numFmtId="0" fontId="16" fillId="6" borderId="58" xfId="0" applyFont="1" applyFill="1" applyBorder="1" applyAlignment="1">
      <alignment horizontal="center" vertical="center"/>
    </xf>
    <xf numFmtId="0" fontId="15" fillId="3" borderId="22" xfId="0" applyFont="1" applyFill="1" applyBorder="1" applyAlignment="1">
      <alignment horizontal="center" vertical="center" wrapText="1"/>
    </xf>
    <xf numFmtId="44" fontId="15" fillId="0" borderId="11" xfId="1" applyFont="1" applyBorder="1" applyAlignment="1" applyProtection="1">
      <alignment horizontal="center"/>
    </xf>
    <xf numFmtId="0" fontId="12" fillId="8" borderId="8" xfId="0" applyFont="1" applyFill="1" applyBorder="1" applyAlignment="1">
      <alignment horizontal="right" vertical="center"/>
    </xf>
    <xf numFmtId="0" fontId="12" fillId="8" borderId="38" xfId="0" applyFont="1" applyFill="1" applyBorder="1" applyAlignment="1">
      <alignment horizontal="center" vertical="center"/>
    </xf>
    <xf numFmtId="9" fontId="12" fillId="8" borderId="38" xfId="3" applyFont="1" applyFill="1" applyBorder="1" applyAlignment="1" applyProtection="1">
      <alignment horizontal="center" vertical="center"/>
    </xf>
    <xf numFmtId="0" fontId="12" fillId="8" borderId="38" xfId="0" applyFont="1" applyFill="1" applyBorder="1" applyAlignment="1">
      <alignment horizontal="left" vertical="center" wrapText="1"/>
    </xf>
    <xf numFmtId="0" fontId="16" fillId="0" borderId="44" xfId="0" applyFont="1" applyBorder="1" applyAlignment="1"/>
    <xf numFmtId="44" fontId="16" fillId="6" borderId="29" xfId="1" applyFont="1" applyFill="1" applyBorder="1" applyAlignment="1" applyProtection="1">
      <alignment vertical="center"/>
      <protection locked="0"/>
    </xf>
    <xf numFmtId="44" fontId="16" fillId="0" borderId="29" xfId="1" applyFont="1" applyFill="1" applyBorder="1" applyAlignment="1" applyProtection="1">
      <alignment vertical="center"/>
      <protection locked="0"/>
    </xf>
    <xf numFmtId="0" fontId="16" fillId="0" borderId="0" xfId="0" applyFont="1" applyAlignment="1" applyProtection="1">
      <alignment vertical="center" wrapText="1"/>
      <protection locked="0"/>
    </xf>
    <xf numFmtId="44" fontId="16" fillId="0" borderId="0" xfId="1" applyFont="1" applyAlignment="1">
      <alignment vertical="center"/>
    </xf>
    <xf numFmtId="49" fontId="15" fillId="3" borderId="25" xfId="0" applyNumberFormat="1" applyFont="1" applyFill="1" applyBorder="1" applyAlignment="1">
      <alignment horizontal="center" vertical="center" wrapText="1"/>
    </xf>
    <xf numFmtId="49" fontId="15" fillId="3" borderId="24" xfId="0" applyNumberFormat="1" applyFont="1" applyFill="1" applyBorder="1" applyAlignment="1">
      <alignment horizontal="center" vertical="center"/>
    </xf>
    <xf numFmtId="49" fontId="15" fillId="3" borderId="55" xfId="0" applyNumberFormat="1" applyFont="1" applyFill="1" applyBorder="1" applyAlignment="1">
      <alignment horizontal="center" vertical="center"/>
    </xf>
    <xf numFmtId="49" fontId="15" fillId="3" borderId="23" xfId="0" applyNumberFormat="1" applyFont="1" applyFill="1" applyBorder="1" applyAlignment="1">
      <alignment horizontal="center" vertical="center"/>
    </xf>
    <xf numFmtId="44" fontId="16" fillId="6" borderId="31" xfId="1" applyFont="1" applyFill="1" applyBorder="1" applyAlignment="1" applyProtection="1">
      <alignment horizontal="center" vertical="center"/>
      <protection locked="0"/>
    </xf>
    <xf numFmtId="44" fontId="16" fillId="6" borderId="40" xfId="1" applyFont="1" applyFill="1" applyBorder="1" applyAlignment="1" applyProtection="1">
      <alignment horizontal="center" vertical="center"/>
      <protection locked="0"/>
    </xf>
    <xf numFmtId="44" fontId="15" fillId="3" borderId="42" xfId="1" applyFont="1" applyFill="1" applyBorder="1" applyAlignment="1" applyProtection="1">
      <alignment horizontal="center" vertical="center" wrapText="1"/>
    </xf>
    <xf numFmtId="44" fontId="15" fillId="3" borderId="43" xfId="1" applyFont="1" applyFill="1" applyBorder="1" applyAlignment="1" applyProtection="1">
      <alignment horizontal="center" vertical="center" wrapText="1"/>
    </xf>
    <xf numFmtId="44" fontId="16" fillId="6" borderId="56" xfId="1" applyFont="1" applyFill="1" applyBorder="1" applyAlignment="1" applyProtection="1">
      <alignment vertical="center"/>
      <protection locked="0"/>
    </xf>
    <xf numFmtId="44" fontId="16" fillId="0" borderId="56" xfId="1" applyFont="1" applyFill="1" applyBorder="1" applyAlignment="1" applyProtection="1">
      <alignment vertical="center"/>
      <protection locked="0"/>
    </xf>
    <xf numFmtId="44" fontId="15" fillId="3" borderId="52" xfId="1" applyFont="1" applyFill="1" applyBorder="1" applyAlignment="1" applyProtection="1">
      <alignment horizontal="left" vertical="center"/>
    </xf>
    <xf numFmtId="44" fontId="15" fillId="3" borderId="58" xfId="1" applyFont="1" applyFill="1" applyBorder="1" applyAlignment="1" applyProtection="1">
      <alignment horizontal="center" vertical="center"/>
    </xf>
    <xf numFmtId="0" fontId="15" fillId="3" borderId="15" xfId="0" applyFont="1" applyFill="1" applyBorder="1" applyAlignment="1">
      <alignment horizontal="center" vertical="center"/>
    </xf>
    <xf numFmtId="0" fontId="15" fillId="3" borderId="1" xfId="0" applyFont="1" applyFill="1" applyBorder="1" applyAlignment="1">
      <alignment horizontal="center" vertical="center"/>
    </xf>
    <xf numFmtId="44" fontId="16" fillId="6" borderId="49" xfId="1" applyFont="1" applyFill="1" applyBorder="1" applyAlignment="1" applyProtection="1">
      <alignment vertical="center"/>
      <protection locked="0"/>
    </xf>
    <xf numFmtId="44" fontId="16" fillId="6" borderId="30" xfId="1" applyFont="1" applyFill="1" applyBorder="1" applyAlignment="1" applyProtection="1">
      <alignment vertical="center"/>
      <protection locked="0"/>
    </xf>
    <xf numFmtId="44" fontId="16" fillId="0" borderId="49" xfId="1" applyFont="1" applyFill="1" applyBorder="1" applyAlignment="1" applyProtection="1">
      <alignment vertical="center"/>
      <protection locked="0"/>
    </xf>
    <xf numFmtId="44" fontId="16" fillId="0" borderId="30" xfId="1" applyFont="1" applyFill="1" applyBorder="1" applyAlignment="1" applyProtection="1">
      <alignment vertical="center"/>
      <protection locked="0"/>
    </xf>
    <xf numFmtId="44" fontId="15" fillId="3" borderId="45" xfId="1" applyFont="1" applyFill="1" applyBorder="1" applyAlignment="1" applyProtection="1">
      <alignment horizontal="right" vertical="center"/>
    </xf>
    <xf numFmtId="44" fontId="15" fillId="3" borderId="10" xfId="1" applyFont="1" applyFill="1" applyBorder="1" applyAlignment="1" applyProtection="1">
      <alignment horizontal="right" vertical="center"/>
    </xf>
    <xf numFmtId="0" fontId="16" fillId="0" borderId="13" xfId="0" applyFont="1" applyBorder="1" applyAlignment="1"/>
    <xf numFmtId="0" fontId="16" fillId="0" borderId="2" xfId="0" applyFont="1" applyBorder="1" applyAlignment="1"/>
    <xf numFmtId="44" fontId="15" fillId="3" borderId="49" xfId="1" applyFont="1" applyFill="1" applyBorder="1" applyAlignment="1" applyProtection="1">
      <alignment horizontal="center" vertical="center"/>
    </xf>
    <xf numFmtId="44" fontId="15" fillId="3" borderId="40" xfId="1" applyFont="1" applyFill="1" applyBorder="1" applyAlignment="1" applyProtection="1">
      <alignment horizontal="center" vertical="center"/>
    </xf>
    <xf numFmtId="0" fontId="19" fillId="0" borderId="15" xfId="0" applyFont="1" applyBorder="1" applyAlignment="1">
      <alignment horizontal="center"/>
    </xf>
    <xf numFmtId="0" fontId="19" fillId="0" borderId="1" xfId="0" applyFont="1" applyBorder="1" applyAlignment="1">
      <alignment horizontal="center"/>
    </xf>
    <xf numFmtId="0" fontId="16" fillId="6" borderId="58" xfId="1" applyNumberFormat="1" applyFont="1" applyFill="1" applyBorder="1" applyAlignment="1" applyProtection="1">
      <alignment vertical="center"/>
      <protection locked="0"/>
    </xf>
    <xf numFmtId="0" fontId="16" fillId="0" borderId="58" xfId="1" applyNumberFormat="1" applyFont="1" applyFill="1" applyBorder="1" applyAlignment="1" applyProtection="1">
      <alignment vertical="center"/>
      <protection locked="0"/>
    </xf>
    <xf numFmtId="0" fontId="16" fillId="6" borderId="8" xfId="1" applyNumberFormat="1" applyFont="1" applyFill="1" applyBorder="1" applyAlignment="1" applyProtection="1">
      <alignment horizontal="center" vertical="center"/>
    </xf>
    <xf numFmtId="44" fontId="16" fillId="0" borderId="13" xfId="1" applyFont="1" applyBorder="1" applyAlignment="1" applyProtection="1">
      <alignment wrapText="1"/>
      <protection locked="0"/>
    </xf>
    <xf numFmtId="0" fontId="22" fillId="2" borderId="0" xfId="0" applyFont="1" applyFill="1" applyAlignment="1">
      <alignment horizontal="center"/>
    </xf>
    <xf numFmtId="0" fontId="20" fillId="0" borderId="42" xfId="0" applyFont="1" applyBorder="1" applyAlignment="1">
      <alignment horizontal="center"/>
    </xf>
    <xf numFmtId="9" fontId="20" fillId="4" borderId="5" xfId="3" applyFont="1" applyFill="1" applyBorder="1" applyAlignment="1" applyProtection="1">
      <alignment horizontal="center" vertical="center" wrapText="1"/>
    </xf>
    <xf numFmtId="0" fontId="15" fillId="0" borderId="0" xfId="0" applyFont="1" applyAlignment="1" applyProtection="1">
      <alignment horizontal="center" vertical="center" wrapText="1"/>
      <protection locked="0"/>
    </xf>
    <xf numFmtId="44" fontId="16" fillId="0" borderId="13" xfId="1" applyFont="1" applyBorder="1" applyAlignment="1" applyProtection="1">
      <alignment vertical="center"/>
      <protection locked="0"/>
    </xf>
    <xf numFmtId="44" fontId="16" fillId="0" borderId="2" xfId="1" applyFont="1" applyBorder="1" applyAlignment="1" applyProtection="1">
      <alignment vertical="center"/>
      <protection locked="0"/>
    </xf>
    <xf numFmtId="0" fontId="16" fillId="0" borderId="13" xfId="0" applyFont="1" applyBorder="1" applyAlignment="1" applyProtection="1">
      <protection locked="0"/>
    </xf>
    <xf numFmtId="0" fontId="16" fillId="0" borderId="2" xfId="0" applyFont="1" applyBorder="1" applyAlignment="1" applyProtection="1">
      <protection locked="0"/>
    </xf>
    <xf numFmtId="0" fontId="19" fillId="0" borderId="15" xfId="0" applyFont="1" applyBorder="1" applyAlignment="1" applyProtection="1">
      <alignment horizontal="center"/>
      <protection locked="0"/>
    </xf>
    <xf numFmtId="0" fontId="19" fillId="0" borderId="1" xfId="0" applyFont="1" applyBorder="1" applyAlignment="1" applyProtection="1">
      <alignment horizontal="center"/>
      <protection locked="0"/>
    </xf>
    <xf numFmtId="44" fontId="20" fillId="4" borderId="43" xfId="1" applyFont="1" applyFill="1" applyBorder="1" applyAlignment="1" applyProtection="1">
      <alignment horizontal="center" vertical="center" wrapText="1"/>
      <protection locked="0"/>
    </xf>
    <xf numFmtId="49" fontId="20" fillId="0" borderId="15" xfId="0" applyNumberFormat="1" applyFont="1" applyBorder="1" applyAlignment="1"/>
    <xf numFmtId="44" fontId="23" fillId="7" borderId="4" xfId="1" applyFont="1" applyFill="1" applyBorder="1" applyAlignment="1" applyProtection="1">
      <alignment vertical="distributed"/>
    </xf>
    <xf numFmtId="9" fontId="23" fillId="7" borderId="4" xfId="3" applyFont="1" applyFill="1" applyBorder="1" applyAlignment="1" applyProtection="1">
      <alignment wrapText="1"/>
    </xf>
    <xf numFmtId="9" fontId="23" fillId="7" borderId="4" xfId="3" applyFont="1" applyFill="1" applyBorder="1" applyAlignment="1" applyProtection="1">
      <alignment horizontal="center" wrapText="1"/>
    </xf>
    <xf numFmtId="44" fontId="20" fillId="0" borderId="0" xfId="1" applyFont="1" applyAlignment="1" applyProtection="1">
      <alignment horizontal="center" vertical="center" wrapText="1"/>
    </xf>
    <xf numFmtId="0" fontId="20" fillId="0" borderId="0" xfId="0" applyFont="1" applyAlignment="1">
      <alignment horizontal="center" vertical="center"/>
    </xf>
    <xf numFmtId="9" fontId="15" fillId="10" borderId="0" xfId="3" applyFont="1" applyFill="1" applyAlignment="1" applyProtection="1">
      <alignment horizontal="center" vertical="center" wrapText="1"/>
    </xf>
    <xf numFmtId="164" fontId="15" fillId="10" borderId="0" xfId="3" applyNumberFormat="1" applyFont="1" applyFill="1" applyAlignment="1" applyProtection="1">
      <alignment horizontal="center" vertical="center"/>
    </xf>
    <xf numFmtId="44" fontId="19" fillId="0" borderId="6" xfId="1" applyFont="1" applyBorder="1" applyAlignment="1" applyProtection="1"/>
    <xf numFmtId="44" fontId="19" fillId="0" borderId="40" xfId="1" applyFont="1" applyBorder="1" applyAlignment="1" applyProtection="1"/>
    <xf numFmtId="44" fontId="19" fillId="0" borderId="11" xfId="1" applyFont="1" applyBorder="1" applyAlignment="1" applyProtection="1"/>
    <xf numFmtId="44" fontId="19" fillId="0" borderId="8" xfId="1" applyFont="1" applyBorder="1" applyAlignment="1" applyProtection="1"/>
    <xf numFmtId="0" fontId="15" fillId="3" borderId="54" xfId="0" applyFont="1" applyFill="1" applyBorder="1" applyAlignment="1">
      <alignment horizontal="center" vertical="center" wrapText="1"/>
    </xf>
    <xf numFmtId="44" fontId="15" fillId="3" borderId="59" xfId="1" applyFont="1" applyFill="1" applyBorder="1" applyAlignment="1" applyProtection="1">
      <alignment horizontal="center" vertical="center" wrapText="1"/>
    </xf>
    <xf numFmtId="44" fontId="15" fillId="3" borderId="26" xfId="1" applyFont="1" applyFill="1" applyBorder="1" applyAlignment="1" applyProtection="1">
      <alignment horizontal="center" vertical="center" wrapText="1"/>
    </xf>
    <xf numFmtId="44" fontId="15" fillId="3" borderId="45" xfId="1" applyFont="1" applyFill="1" applyBorder="1" applyAlignment="1" applyProtection="1">
      <alignment horizontal="center" vertical="center" wrapText="1"/>
    </xf>
    <xf numFmtId="44" fontId="16" fillId="0" borderId="60" xfId="1" applyFont="1" applyBorder="1" applyAlignment="1" applyProtection="1">
      <alignment horizontal="center" vertical="center"/>
      <protection locked="0"/>
    </xf>
    <xf numFmtId="44" fontId="16" fillId="0" borderId="47" xfId="1" applyFont="1" applyBorder="1" applyAlignment="1" applyProtection="1">
      <alignment horizontal="center" vertical="center"/>
      <protection locked="0"/>
    </xf>
    <xf numFmtId="44" fontId="16" fillId="0" borderId="61" xfId="1" applyFont="1" applyBorder="1" applyAlignment="1" applyProtection="1">
      <alignment horizontal="center" vertical="center"/>
      <protection locked="0"/>
    </xf>
    <xf numFmtId="44" fontId="16" fillId="0" borderId="27" xfId="1" applyFont="1" applyBorder="1" applyAlignment="1" applyProtection="1">
      <alignment horizontal="center" vertical="center"/>
      <protection locked="0"/>
    </xf>
    <xf numFmtId="0" fontId="16" fillId="0" borderId="50" xfId="0" applyFont="1" applyBorder="1" applyAlignment="1" applyProtection="1">
      <alignment horizontal="center" vertical="center" wrapText="1"/>
      <protection locked="0"/>
    </xf>
    <xf numFmtId="44" fontId="15" fillId="3" borderId="62" xfId="1" applyFont="1" applyFill="1" applyBorder="1" applyAlignment="1" applyProtection="1">
      <alignment horizontal="center" vertical="center" wrapText="1"/>
    </xf>
    <xf numFmtId="49" fontId="15" fillId="3" borderId="45" xfId="0" applyNumberFormat="1" applyFont="1" applyFill="1" applyBorder="1" applyAlignment="1">
      <alignment horizontal="center" vertical="center"/>
    </xf>
    <xf numFmtId="0" fontId="15" fillId="0" borderId="0" xfId="0" applyFont="1" applyAlignment="1" applyProtection="1">
      <alignment horizontal="center" vertical="center"/>
      <protection locked="0"/>
    </xf>
    <xf numFmtId="44" fontId="16" fillId="0" borderId="0" xfId="1" applyFont="1" applyAlignment="1" applyProtection="1">
      <alignment horizontal="center" vertical="center" wrapText="1"/>
      <protection locked="0"/>
    </xf>
    <xf numFmtId="0" fontId="25" fillId="0" borderId="3" xfId="0" applyFont="1" applyBorder="1" applyAlignment="1" applyProtection="1">
      <alignment horizontal="right"/>
      <protection locked="0"/>
    </xf>
    <xf numFmtId="9" fontId="25" fillId="0" borderId="3" xfId="3" applyFont="1" applyBorder="1" applyAlignment="1" applyProtection="1">
      <alignment horizontal="center" vertical="center"/>
      <protection locked="0"/>
    </xf>
    <xf numFmtId="9" fontId="25" fillId="0" borderId="53" xfId="3" applyFont="1" applyBorder="1" applyAlignment="1" applyProtection="1">
      <alignment horizontal="center" vertical="center"/>
      <protection locked="0"/>
    </xf>
    <xf numFmtId="0" fontId="25" fillId="0" borderId="42" xfId="0" applyFont="1" applyBorder="1" applyAlignment="1" applyProtection="1">
      <alignment horizontal="right"/>
      <protection locked="0"/>
    </xf>
    <xf numFmtId="0" fontId="25" fillId="0" borderId="23" xfId="3" applyNumberFormat="1" applyFont="1" applyBorder="1" applyAlignment="1" applyProtection="1">
      <alignment horizontal="left" vertical="center" wrapText="1"/>
      <protection locked="0"/>
    </xf>
    <xf numFmtId="0" fontId="25" fillId="11" borderId="5" xfId="0" applyFont="1" applyFill="1" applyBorder="1" applyAlignment="1"/>
    <xf numFmtId="0" fontId="16" fillId="0" borderId="8" xfId="0" applyFont="1" applyBorder="1" applyAlignment="1">
      <alignment horizontal="right"/>
    </xf>
    <xf numFmtId="0" fontId="16" fillId="0" borderId="8" xfId="0" applyFont="1" applyBorder="1" applyAlignment="1">
      <alignment horizontal="right" wrapText="1"/>
    </xf>
    <xf numFmtId="0" fontId="16" fillId="0" borderId="8" xfId="0" applyFont="1" applyBorder="1" applyAlignment="1">
      <alignment horizontal="right" vertical="top"/>
    </xf>
    <xf numFmtId="0" fontId="25" fillId="0" borderId="42" xfId="0" applyFont="1" applyBorder="1" applyAlignment="1">
      <alignment horizontal="right"/>
    </xf>
    <xf numFmtId="9" fontId="25" fillId="0" borderId="23" xfId="3" applyFont="1" applyBorder="1" applyAlignment="1" applyProtection="1">
      <alignment horizontal="center" vertical="center"/>
    </xf>
    <xf numFmtId="0" fontId="15" fillId="3" borderId="56" xfId="0" applyFont="1" applyFill="1" applyBorder="1" applyAlignment="1">
      <alignment horizontal="center" vertical="center" wrapText="1"/>
    </xf>
    <xf numFmtId="0" fontId="16" fillId="0" borderId="38" xfId="0" applyFont="1" applyBorder="1" applyAlignment="1">
      <alignment horizontal="center" vertical="center" wrapText="1"/>
    </xf>
    <xf numFmtId="49" fontId="15" fillId="0" borderId="48" xfId="0" applyNumberFormat="1" applyFont="1" applyBorder="1" applyAlignment="1">
      <alignment horizontal="center" vertical="center"/>
    </xf>
    <xf numFmtId="49" fontId="15" fillId="0" borderId="16" xfId="0" applyNumberFormat="1" applyFont="1" applyBorder="1" applyAlignment="1">
      <alignment horizontal="center" vertical="center"/>
    </xf>
    <xf numFmtId="49" fontId="15" fillId="3" borderId="19"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16" fillId="0" borderId="4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1" xfId="0" applyFont="1" applyBorder="1" applyAlignment="1">
      <alignment horizontal="left" vertical="center" wrapText="1"/>
    </xf>
    <xf numFmtId="44" fontId="0" fillId="0" borderId="38" xfId="1" applyFont="1" applyBorder="1" applyAlignment="1" applyProtection="1">
      <alignment horizontal="center" vertical="center" wrapText="1"/>
      <protection locked="0"/>
    </xf>
    <xf numFmtId="44" fontId="0" fillId="0" borderId="17" xfId="1" applyFont="1" applyBorder="1" applyAlignment="1" applyProtection="1">
      <alignment horizontal="center" vertical="center" wrapText="1"/>
      <protection locked="0"/>
    </xf>
    <xf numFmtId="44" fontId="0" fillId="0" borderId="18" xfId="1" applyFont="1" applyBorder="1" applyAlignment="1" applyProtection="1">
      <alignment horizontal="center" vertical="center" wrapText="1"/>
      <protection locked="0"/>
    </xf>
    <xf numFmtId="44" fontId="0" fillId="0" borderId="19" xfId="1" applyFont="1" applyBorder="1" applyAlignment="1" applyProtection="1">
      <alignment horizontal="center" vertical="center" wrapText="1"/>
      <protection locked="0"/>
    </xf>
    <xf numFmtId="44" fontId="0" fillId="0" borderId="21" xfId="1" applyFont="1" applyBorder="1" applyAlignment="1" applyProtection="1">
      <alignment horizontal="center" vertical="center" wrapText="1"/>
      <protection locked="0"/>
    </xf>
    <xf numFmtId="0" fontId="1" fillId="0" borderId="0" xfId="0" applyFont="1">
      <alignment wrapText="1"/>
    </xf>
    <xf numFmtId="0" fontId="16" fillId="0" borderId="48" xfId="0" applyFont="1" applyBorder="1" applyAlignment="1">
      <alignment horizontal="center" vertical="center"/>
    </xf>
    <xf numFmtId="0" fontId="11" fillId="9" borderId="8" xfId="0" applyFont="1" applyFill="1" applyBorder="1" applyAlignment="1" applyProtection="1">
      <alignment horizontal="right"/>
      <protection locked="0"/>
    </xf>
    <xf numFmtId="49" fontId="0" fillId="0" borderId="11" xfId="0" applyNumberFormat="1" applyBorder="1" applyAlignment="1" applyProtection="1">
      <protection locked="0"/>
    </xf>
    <xf numFmtId="0" fontId="0" fillId="0" borderId="8" xfId="0" applyBorder="1" applyAlignment="1" applyProtection="1">
      <protection locked="0"/>
    </xf>
    <xf numFmtId="0" fontId="0" fillId="0" borderId="11" xfId="0" applyBorder="1" applyAlignment="1" applyProtection="1">
      <protection locked="0"/>
    </xf>
    <xf numFmtId="49" fontId="1" fillId="0" borderId="11" xfId="0" applyNumberFormat="1" applyFont="1" applyBorder="1" applyAlignment="1" applyProtection="1">
      <protection locked="0"/>
    </xf>
    <xf numFmtId="0" fontId="16" fillId="0" borderId="25" xfId="0" applyFont="1" applyBorder="1" applyAlignment="1"/>
    <xf numFmtId="0" fontId="19" fillId="0" borderId="13" xfId="0" applyFont="1" applyBorder="1" applyAlignment="1">
      <alignment horizontal="center"/>
    </xf>
    <xf numFmtId="0" fontId="14" fillId="7" borderId="11" xfId="0" applyFont="1" applyFill="1" applyBorder="1" applyAlignment="1">
      <alignment horizontal="center" vertical="center" wrapText="1"/>
    </xf>
    <xf numFmtId="0" fontId="17" fillId="0" borderId="0" xfId="0" applyFont="1" applyAlignment="1">
      <alignment horizontal="center"/>
    </xf>
    <xf numFmtId="0" fontId="15" fillId="10" borderId="0" xfId="0" applyFont="1" applyFill="1" applyAlignment="1">
      <alignment horizontal="center" wrapText="1"/>
    </xf>
    <xf numFmtId="44" fontId="16" fillId="0" borderId="14" xfId="1" applyFont="1" applyBorder="1" applyAlignment="1" applyProtection="1">
      <alignment horizontal="center"/>
      <protection locked="0"/>
    </xf>
    <xf numFmtId="0" fontId="23" fillId="7" borderId="0" xfId="0" applyFont="1" applyFill="1" applyAlignment="1">
      <alignment horizontal="left" vertical="center" wrapText="1"/>
    </xf>
    <xf numFmtId="0" fontId="23" fillId="7" borderId="2" xfId="0" applyFont="1" applyFill="1" applyBorder="1" applyAlignment="1">
      <alignment horizontal="left" vertical="center" wrapText="1"/>
    </xf>
    <xf numFmtId="0" fontId="15" fillId="0" borderId="0" xfId="0" applyFont="1" applyAlignment="1">
      <alignment horizontal="right" vertical="center"/>
    </xf>
    <xf numFmtId="49" fontId="15" fillId="0" borderId="0" xfId="0" applyNumberFormat="1" applyFont="1" applyAlignment="1">
      <alignment horizontal="right" vertical="center"/>
    </xf>
    <xf numFmtId="49" fontId="15" fillId="0" borderId="0" xfId="0" applyNumberFormat="1" applyFont="1" applyAlignment="1">
      <alignment horizontal="right" vertical="center" wrapText="1"/>
    </xf>
    <xf numFmtId="49" fontId="15" fillId="0" borderId="0" xfId="0" applyNumberFormat="1" applyFont="1" applyAlignment="1">
      <alignment horizontal="right"/>
    </xf>
    <xf numFmtId="0" fontId="18" fillId="0" borderId="0" xfId="0" applyFont="1" applyAlignment="1">
      <alignment horizontal="center"/>
    </xf>
    <xf numFmtId="49" fontId="15" fillId="0" borderId="0" xfId="0" applyNumberFormat="1" applyFont="1" applyAlignment="1">
      <alignment horizontal="center"/>
    </xf>
    <xf numFmtId="49" fontId="15" fillId="3" borderId="42" xfId="0" applyNumberFormat="1" applyFont="1" applyFill="1" applyBorder="1" applyAlignment="1">
      <alignment horizontal="center" vertical="center" wrapText="1"/>
    </xf>
    <xf numFmtId="49" fontId="15" fillId="3" borderId="43" xfId="0" applyNumberFormat="1" applyFont="1" applyFill="1" applyBorder="1" applyAlignment="1">
      <alignment horizontal="center" vertical="center" wrapText="1"/>
    </xf>
    <xf numFmtId="49" fontId="15" fillId="3" borderId="44" xfId="0" applyNumberFormat="1" applyFont="1" applyFill="1" applyBorder="1" applyAlignment="1">
      <alignment horizontal="center" vertical="center" wrapText="1"/>
    </xf>
    <xf numFmtId="0" fontId="15" fillId="5" borderId="42" xfId="0" applyFont="1" applyFill="1" applyBorder="1" applyAlignment="1">
      <alignment horizontal="left" wrapText="1"/>
    </xf>
    <xf numFmtId="0" fontId="15" fillId="5" borderId="44" xfId="0" applyFont="1" applyFill="1" applyBorder="1" applyAlignment="1">
      <alignment horizontal="left" wrapText="1"/>
    </xf>
    <xf numFmtId="49" fontId="17" fillId="0" borderId="0" xfId="0" applyNumberFormat="1" applyFont="1" applyAlignment="1">
      <alignment horizontal="center"/>
    </xf>
    <xf numFmtId="0" fontId="15" fillId="10" borderId="42" xfId="0" applyFont="1" applyFill="1" applyBorder="1" applyAlignment="1">
      <alignment horizontal="center" wrapText="1"/>
    </xf>
    <xf numFmtId="0" fontId="15" fillId="10" borderId="44" xfId="0" applyFont="1" applyFill="1" applyBorder="1" applyAlignment="1">
      <alignment horizontal="center" wrapText="1"/>
    </xf>
    <xf numFmtId="0" fontId="15" fillId="10" borderId="43" xfId="0" applyFont="1" applyFill="1" applyBorder="1" applyAlignment="1">
      <alignment horizontal="center" wrapText="1"/>
    </xf>
    <xf numFmtId="49" fontId="0" fillId="0" borderId="11" xfId="0" applyNumberFormat="1" applyBorder="1" applyAlignment="1" applyProtection="1">
      <alignment horizontal="center"/>
      <protection locked="0"/>
    </xf>
    <xf numFmtId="49" fontId="16" fillId="0" borderId="14" xfId="0" applyNumberFormat="1" applyFont="1" applyBorder="1" applyAlignment="1" applyProtection="1">
      <alignment horizontal="center"/>
      <protection locked="0"/>
    </xf>
    <xf numFmtId="49" fontId="27" fillId="0" borderId="11" xfId="0" applyNumberFormat="1" applyFont="1" applyBorder="1" applyAlignment="1" applyProtection="1">
      <alignment horizontal="center"/>
      <protection locked="0"/>
    </xf>
    <xf numFmtId="0" fontId="17" fillId="0" borderId="0" xfId="0" applyFont="1" applyAlignment="1">
      <alignment horizontal="center" vertical="center"/>
    </xf>
    <xf numFmtId="0" fontId="16" fillId="3" borderId="45" xfId="0" applyFont="1" applyFill="1" applyBorder="1" applyAlignment="1">
      <alignment horizontal="center" vertical="center" wrapText="1"/>
    </xf>
    <xf numFmtId="0" fontId="16" fillId="3" borderId="9" xfId="0" applyFont="1" applyFill="1" applyBorder="1" applyAlignment="1">
      <alignment horizontal="center" vertical="center" wrapText="1"/>
    </xf>
    <xf numFmtId="44" fontId="15" fillId="10" borderId="42" xfId="1" applyFont="1" applyFill="1" applyBorder="1" applyAlignment="1" applyProtection="1">
      <alignment horizontal="center"/>
    </xf>
    <xf numFmtId="44" fontId="15" fillId="10" borderId="43" xfId="1" applyFont="1" applyFill="1" applyBorder="1" applyAlignment="1" applyProtection="1">
      <alignment horizontal="center"/>
    </xf>
    <xf numFmtId="49" fontId="18" fillId="0" borderId="0" xfId="0" applyNumberFormat="1" applyFont="1" applyAlignment="1" applyProtection="1">
      <alignment horizontal="center"/>
      <protection locked="0"/>
    </xf>
    <xf numFmtId="0" fontId="15" fillId="5" borderId="42" xfId="0" applyFont="1" applyFill="1" applyBorder="1" applyAlignment="1">
      <alignment horizontal="left" vertical="center" wrapText="1"/>
    </xf>
    <xf numFmtId="0" fontId="15" fillId="5" borderId="44" xfId="0" applyFont="1" applyFill="1" applyBorder="1" applyAlignment="1">
      <alignment horizontal="left" vertical="center" wrapText="1"/>
    </xf>
    <xf numFmtId="0" fontId="15" fillId="5" borderId="43" xfId="0" applyFont="1" applyFill="1" applyBorder="1" applyAlignment="1">
      <alignment horizontal="left" vertical="center" wrapText="1"/>
    </xf>
    <xf numFmtId="0" fontId="15" fillId="5" borderId="13" xfId="0" applyFont="1" applyFill="1" applyBorder="1" applyAlignment="1">
      <alignment horizontal="center" vertical="top" wrapText="1"/>
    </xf>
    <xf numFmtId="0" fontId="15" fillId="5" borderId="0" xfId="0" applyFont="1" applyFill="1" applyAlignment="1">
      <alignment horizontal="center" vertical="top" wrapText="1"/>
    </xf>
    <xf numFmtId="49" fontId="21" fillId="2" borderId="15" xfId="0" applyNumberFormat="1" applyFont="1" applyFill="1" applyBorder="1" applyAlignment="1">
      <alignment horizontal="center"/>
    </xf>
    <xf numFmtId="49" fontId="21" fillId="2" borderId="24" xfId="0" applyNumberFormat="1" applyFont="1" applyFill="1" applyBorder="1" applyAlignment="1">
      <alignment horizontal="center"/>
    </xf>
    <xf numFmtId="49" fontId="22" fillId="2" borderId="24" xfId="0" applyNumberFormat="1" applyFont="1" applyFill="1" applyBorder="1" applyAlignment="1">
      <alignment horizontal="center"/>
    </xf>
    <xf numFmtId="49" fontId="22" fillId="2" borderId="1" xfId="0" applyNumberFormat="1" applyFont="1" applyFill="1" applyBorder="1" applyAlignment="1">
      <alignment horizontal="center"/>
    </xf>
    <xf numFmtId="0" fontId="21" fillId="2" borderId="15" xfId="0" applyFont="1" applyFill="1" applyBorder="1" applyAlignment="1">
      <alignment horizontal="center"/>
    </xf>
    <xf numFmtId="0" fontId="21" fillId="2" borderId="24" xfId="0" applyFont="1" applyFill="1" applyBorder="1" applyAlignment="1">
      <alignment horizontal="center"/>
    </xf>
    <xf numFmtId="0" fontId="22" fillId="2" borderId="24" xfId="0" applyFont="1" applyFill="1" applyBorder="1" applyAlignment="1">
      <alignment horizontal="center"/>
    </xf>
    <xf numFmtId="0" fontId="22" fillId="2" borderId="1" xfId="0" applyFont="1" applyFill="1" applyBorder="1" applyAlignment="1">
      <alignment horizontal="center"/>
    </xf>
    <xf numFmtId="49" fontId="20" fillId="0" borderId="13" xfId="0" applyNumberFormat="1" applyFont="1" applyBorder="1" applyAlignment="1">
      <alignment horizontal="center"/>
    </xf>
    <xf numFmtId="49" fontId="20" fillId="0" borderId="0" xfId="0" applyNumberFormat="1" applyFont="1" applyAlignment="1">
      <alignment horizontal="center"/>
    </xf>
    <xf numFmtId="0" fontId="15" fillId="5" borderId="13" xfId="0" applyFont="1" applyFill="1" applyBorder="1" applyAlignment="1">
      <alignment horizontal="center" vertical="center" wrapText="1"/>
    </xf>
    <xf numFmtId="0" fontId="15" fillId="5" borderId="0" xfId="0" applyFont="1" applyFill="1" applyAlignment="1">
      <alignment horizontal="center" vertical="center" wrapText="1"/>
    </xf>
    <xf numFmtId="0" fontId="17" fillId="0" borderId="0" xfId="0" applyFont="1" applyAlignment="1">
      <alignment horizontal="center" wrapText="1"/>
    </xf>
    <xf numFmtId="0" fontId="15" fillId="10" borderId="55" xfId="0" applyFont="1" applyFill="1" applyBorder="1" applyAlignment="1">
      <alignment horizontal="center" wrapText="1"/>
    </xf>
    <xf numFmtId="0" fontId="15" fillId="10" borderId="23" xfId="0" applyFont="1" applyFill="1" applyBorder="1" applyAlignment="1">
      <alignment horizontal="center" wrapText="1"/>
    </xf>
    <xf numFmtId="0" fontId="6" fillId="0" borderId="0" xfId="0" applyFont="1" applyAlignment="1"/>
    <xf numFmtId="0" fontId="7" fillId="0" borderId="0" xfId="0" applyFont="1" applyAlignment="1">
      <alignment horizontal="center"/>
    </xf>
    <xf numFmtId="0" fontId="0" fillId="0" borderId="0" xfId="0" applyAlignment="1"/>
    <xf numFmtId="49" fontId="5" fillId="0" borderId="0" xfId="0" applyNumberFormat="1" applyFont="1" applyAlignment="1">
      <alignment horizontal="center"/>
    </xf>
    <xf numFmtId="0" fontId="4" fillId="0" borderId="0" xfId="0" applyFont="1" applyAlignment="1">
      <alignment horizontal="center"/>
    </xf>
    <xf numFmtId="0" fontId="17" fillId="0" borderId="0" xfId="0" applyFont="1" applyAlignment="1" applyProtection="1">
      <alignment horizontal="center" vertical="center"/>
      <protection locked="0"/>
    </xf>
    <xf numFmtId="0" fontId="25" fillId="11" borderId="42" xfId="0" applyFont="1" applyFill="1" applyBorder="1" applyAlignment="1" applyProtection="1">
      <alignment horizontal="center"/>
      <protection locked="0"/>
    </xf>
    <xf numFmtId="0" fontId="25" fillId="11" borderId="43" xfId="0" applyFont="1" applyFill="1" applyBorder="1" applyAlignment="1" applyProtection="1">
      <alignment horizontal="center"/>
      <protection locked="0"/>
    </xf>
    <xf numFmtId="0" fontId="26" fillId="8" borderId="42" xfId="0" applyFont="1" applyFill="1" applyBorder="1" applyAlignment="1">
      <alignment horizontal="center"/>
    </xf>
    <xf numFmtId="0" fontId="26" fillId="8" borderId="43" xfId="0" applyFont="1" applyFill="1" applyBorder="1" applyAlignment="1">
      <alignment horizontal="center"/>
    </xf>
    <xf numFmtId="0" fontId="16" fillId="0" borderId="0" xfId="0" applyFont="1" applyAlignment="1" applyProtection="1">
      <alignment horizontal="center" vertical="top" wrapText="1"/>
      <protection locked="0"/>
    </xf>
  </cellXfs>
  <cellStyles count="4">
    <cellStyle name="Currency" xfId="1" builtinId="4"/>
    <cellStyle name="Hyperlink" xfId="2" builtinId="8"/>
    <cellStyle name="Normal" xfId="0" builtinId="0"/>
    <cellStyle name="Percent" xfId="3" builtinId="5"/>
  </cellStyles>
  <dxfs count="17">
    <dxf>
      <fill>
        <patternFill>
          <bgColor indexed="43"/>
        </patternFill>
      </fill>
    </dxf>
    <dxf>
      <fill>
        <patternFill>
          <bgColor indexed="43"/>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9"/>
        </patternFill>
      </fill>
    </dxf>
    <dxf>
      <fill>
        <patternFill>
          <bgColor indexed="43"/>
        </patternFill>
      </fill>
    </dxf>
    <dxf>
      <fill>
        <patternFill>
          <bgColor indexed="9"/>
        </patternFill>
      </fill>
    </dxf>
    <dxf>
      <fill>
        <patternFill>
          <bgColor indexed="43"/>
        </patternFill>
      </fill>
    </dxf>
    <dxf>
      <fill>
        <patternFill>
          <bgColor indexed="9"/>
        </patternFill>
      </fill>
    </dxf>
    <dxf>
      <fill>
        <patternFill>
          <bgColor indexed="43"/>
        </patternFill>
      </fill>
    </dxf>
    <dxf>
      <fill>
        <patternFill>
          <bgColor indexed="43"/>
        </patternFill>
      </fill>
    </dxf>
    <dxf>
      <fill>
        <patternFill>
          <bgColor indexed="43"/>
        </patternFill>
      </fill>
    </dxf>
    <dxf>
      <font>
        <b/>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8"/>
        <color auto="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30480</xdr:rowOff>
    </xdr:from>
    <xdr:to>
      <xdr:col>0</xdr:col>
      <xdr:colOff>1634645</xdr:colOff>
      <xdr:row>0</xdr:row>
      <xdr:rowOff>369344</xdr:rowOff>
    </xdr:to>
    <xdr:pic>
      <xdr:nvPicPr>
        <xdr:cNvPr id="2" name="Picture 1" descr="Image result for URA Logo">
          <a:extLst>
            <a:ext uri="{FF2B5EF4-FFF2-40B4-BE49-F238E27FC236}">
              <a16:creationId xmlns:a16="http://schemas.microsoft.com/office/drawing/2014/main" id="{10C06473-39FB-4285-8593-B3D76FF7A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73380"/>
          <a:ext cx="1558445" cy="33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76200</xdr:rowOff>
    </xdr:from>
    <xdr:to>
      <xdr:col>0</xdr:col>
      <xdr:colOff>2646045</xdr:colOff>
      <xdr:row>0</xdr:row>
      <xdr:rowOff>861006</xdr:rowOff>
    </xdr:to>
    <xdr:pic>
      <xdr:nvPicPr>
        <xdr:cNvPr id="3" name="Picture 2">
          <a:extLst>
            <a:ext uri="{FF2B5EF4-FFF2-40B4-BE49-F238E27FC236}">
              <a16:creationId xmlns:a16="http://schemas.microsoft.com/office/drawing/2014/main" id="{63FCF34D-67B3-42D2-9B5C-685D26407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0"/>
          <a:ext cx="2581275" cy="78861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CF06A7-560A-4E74-B8CE-052A22FB5E2E}" name="Table1" displayName="Table1" ref="A1:A5" totalsRowShown="0" headerRowDxfId="16" dataDxfId="15">
  <autoFilter ref="A1:A5" xr:uid="{95A7CCEF-4005-49CC-8756-99330AC3501E}"/>
  <tableColumns count="1">
    <tableColumn id="1" xr3:uid="{401C1649-8B47-41EA-8757-4F52107C55DF}" name="HELPFUL TIPS" dataDxfId="14"/>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sheetPr>
  <dimension ref="A1:A7"/>
  <sheetViews>
    <sheetView showGridLines="0" workbookViewId="0">
      <selection activeCell="A3" sqref="A3"/>
    </sheetView>
  </sheetViews>
  <sheetFormatPr defaultRowHeight="12.75"/>
  <cols>
    <col min="1" max="1" width="78.140625" style="2" customWidth="1"/>
    <col min="2" max="2" width="53.7109375" customWidth="1"/>
    <col min="14" max="14" width="21.28515625" customWidth="1"/>
    <col min="15" max="15" width="36.5703125" bestFit="1" customWidth="1"/>
  </cols>
  <sheetData>
    <row r="1" spans="1:1" ht="23.25">
      <c r="A1" s="5" t="s">
        <v>0</v>
      </c>
    </row>
    <row r="2" spans="1:1" ht="46.5">
      <c r="A2" s="5" t="s">
        <v>1</v>
      </c>
    </row>
    <row r="3" spans="1:1" ht="46.5">
      <c r="A3" s="5" t="s">
        <v>2</v>
      </c>
    </row>
    <row r="4" spans="1:1" ht="54.75" customHeight="1">
      <c r="A4" s="5" t="s">
        <v>3</v>
      </c>
    </row>
    <row r="5" spans="1:1" ht="43.5" customHeight="1">
      <c r="A5" s="5" t="s">
        <v>4</v>
      </c>
    </row>
    <row r="6" spans="1:1" ht="39.75" customHeight="1"/>
    <row r="7" spans="1:1" ht="52.5" customHeight="1"/>
  </sheetData>
  <phoneticPr fontId="2" type="noConversion"/>
  <pageMargins left="0.75" right="0.75" top="1" bottom="1" header="0.5" footer="0.5"/>
  <pageSetup orientation="portrait"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E969D-6913-4B98-A61D-F466142CBBFF}">
  <sheetPr>
    <tabColor indexed="43"/>
  </sheetPr>
  <dimension ref="A1:B1"/>
  <sheetViews>
    <sheetView workbookViewId="0">
      <selection activeCell="B2" sqref="B2"/>
    </sheetView>
  </sheetViews>
  <sheetFormatPr defaultRowHeight="12.75"/>
  <cols>
    <col min="2" max="2" width="17.5703125" customWidth="1"/>
  </cols>
  <sheetData>
    <row r="1" spans="1:2">
      <c r="A1" s="260" t="s">
        <v>211</v>
      </c>
      <c r="B1" s="260"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3"/>
  </sheetPr>
  <dimension ref="A1:D36"/>
  <sheetViews>
    <sheetView topLeftCell="A12" workbookViewId="0">
      <selection activeCell="B5" sqref="B5"/>
    </sheetView>
  </sheetViews>
  <sheetFormatPr defaultColWidth="8.85546875" defaultRowHeight="12.75"/>
  <cols>
    <col min="1" max="1" width="45.28515625" style="7" customWidth="1"/>
    <col min="2" max="2" width="39.140625" style="7" customWidth="1"/>
    <col min="3" max="3" width="7.5703125" style="7" customWidth="1"/>
    <col min="4" max="4" width="44.42578125" style="7" customWidth="1"/>
    <col min="5" max="16384" width="8.85546875" style="7"/>
  </cols>
  <sheetData>
    <row r="1" spans="1:4" s="8" customFormat="1" ht="59.45" customHeight="1">
      <c r="A1" s="270" t="s">
        <v>5</v>
      </c>
      <c r="B1" s="270"/>
      <c r="C1" s="7"/>
      <c r="D1" s="7"/>
    </row>
    <row r="2" spans="1:4" s="8" customFormat="1" ht="15.75">
      <c r="A2" s="270" t="s">
        <v>6</v>
      </c>
      <c r="B2" s="270"/>
      <c r="C2" s="7"/>
      <c r="D2" s="7"/>
    </row>
    <row r="3" spans="1:4" ht="9.6" customHeight="1">
      <c r="B3" s="9"/>
    </row>
    <row r="4" spans="1:4" s="9" customFormat="1" ht="14.25">
      <c r="A4" s="262" t="s">
        <v>7</v>
      </c>
      <c r="B4" s="15"/>
    </row>
    <row r="5" spans="1:4" s="9" customFormat="1" ht="14.25">
      <c r="A5" s="262" t="s">
        <v>8</v>
      </c>
      <c r="B5" s="15"/>
    </row>
    <row r="6" spans="1:4" s="9" customFormat="1" ht="30" customHeight="1">
      <c r="A6" s="16" t="s">
        <v>9</v>
      </c>
      <c r="B6" s="17"/>
    </row>
    <row r="7" spans="1:4" s="9" customFormat="1" ht="28.15" customHeight="1">
      <c r="A7" s="18" t="s">
        <v>10</v>
      </c>
      <c r="B7" s="17"/>
    </row>
    <row r="8" spans="1:4" s="9" customFormat="1" ht="35.450000000000003" customHeight="1">
      <c r="A8" s="18" t="s">
        <v>11</v>
      </c>
      <c r="B8" s="19"/>
    </row>
    <row r="9" spans="1:4" s="9" customFormat="1" ht="25.9" customHeight="1">
      <c r="A9" s="18" t="s">
        <v>12</v>
      </c>
      <c r="B9" s="20"/>
    </row>
    <row r="10" spans="1:4" s="9" customFormat="1" ht="25.9" customHeight="1">
      <c r="A10" s="18" t="s">
        <v>13</v>
      </c>
      <c r="B10" s="20"/>
    </row>
    <row r="11" spans="1:4" s="9" customFormat="1" ht="30.6" customHeight="1">
      <c r="A11" s="18" t="s">
        <v>14</v>
      </c>
      <c r="B11" s="20"/>
    </row>
    <row r="12" spans="1:4" s="9" customFormat="1" ht="98.45" customHeight="1">
      <c r="A12" s="18" t="s">
        <v>15</v>
      </c>
      <c r="B12" s="21"/>
    </row>
    <row r="13" spans="1:4" ht="6" customHeight="1">
      <c r="A13" s="6"/>
      <c r="B13" s="6"/>
    </row>
    <row r="14" spans="1:4" ht="27.6" customHeight="1">
      <c r="A14" s="269" t="s">
        <v>16</v>
      </c>
      <c r="B14" s="269"/>
    </row>
    <row r="15" spans="1:4" ht="37.9" customHeight="1">
      <c r="A15" s="160" t="s">
        <v>17</v>
      </c>
      <c r="B15" s="161"/>
    </row>
    <row r="16" spans="1:4" ht="37.9" customHeight="1">
      <c r="A16" s="160" t="s">
        <v>18</v>
      </c>
      <c r="B16" s="161"/>
    </row>
    <row r="17" spans="1:2" ht="37.9" customHeight="1">
      <c r="A17" s="160" t="s">
        <v>19</v>
      </c>
      <c r="B17" s="162"/>
    </row>
    <row r="18" spans="1:2" ht="37.9" customHeight="1">
      <c r="A18" s="160" t="s">
        <v>20</v>
      </c>
      <c r="B18" s="162"/>
    </row>
    <row r="19" spans="1:2" ht="39" customHeight="1">
      <c r="A19" s="160" t="s">
        <v>21</v>
      </c>
      <c r="B19" s="161"/>
    </row>
    <row r="20" spans="1:2" ht="64.900000000000006" customHeight="1">
      <c r="A20" s="160" t="s">
        <v>15</v>
      </c>
      <c r="B20" s="163"/>
    </row>
    <row r="21" spans="1:2">
      <c r="B21" s="10"/>
    </row>
    <row r="22" spans="1:2">
      <c r="B22" s="10"/>
    </row>
    <row r="23" spans="1:2">
      <c r="B23" s="11"/>
    </row>
    <row r="24" spans="1:2">
      <c r="B24" s="12"/>
    </row>
    <row r="25" spans="1:2">
      <c r="B25" s="13"/>
    </row>
    <row r="26" spans="1:2">
      <c r="B26" s="12"/>
    </row>
    <row r="36" spans="1:2">
      <c r="A36" s="14"/>
      <c r="B36" s="14"/>
    </row>
  </sheetData>
  <sheetProtection algorithmName="SHA-512" hashValue="BpOyHLmd07ce5wz9+WjwRrQ5qsyJ1B+KcL6unG0o0j9oV7JhN94QwTBJkrPmQUjsCTGNKtw11wtl61bLUvhLHw==" saltValue="EqYfXrxdpn/levcnzJtSWg==" spinCount="100000" sheet="1" objects="1" scenarios="1"/>
  <mergeCells count="3">
    <mergeCell ref="A14:B14"/>
    <mergeCell ref="A1:B1"/>
    <mergeCell ref="A2:B2"/>
  </mergeCells>
  <phoneticPr fontId="2" type="noConversion"/>
  <dataValidations count="1">
    <dataValidation type="list" allowBlank="1" showInputMessage="1" showErrorMessage="1" sqref="B16 B5" xr:uid="{9DA2CD16-4567-4DB7-BCAC-D1CA5E98BACA}">
      <formula1>"Yes, No"</formula1>
    </dataValidation>
  </dataValidations>
  <pageMargins left="1" right="1" top="1" bottom="1" header="0.5" footer="0.5"/>
  <pageSetup orientation="portrait" r:id="rId1"/>
  <headerFooter alignWithMargins="0">
    <oddFooter xml:space="preserve">&amp;CPage 1 of 11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3"/>
    <pageSetUpPr fitToPage="1"/>
  </sheetPr>
  <dimension ref="A1:N56"/>
  <sheetViews>
    <sheetView topLeftCell="A16" workbookViewId="0">
      <selection activeCell="G17" sqref="G17"/>
    </sheetView>
  </sheetViews>
  <sheetFormatPr defaultColWidth="8.85546875" defaultRowHeight="12.75"/>
  <cols>
    <col min="1" max="1" width="4.85546875" style="7" customWidth="1"/>
    <col min="2" max="2" width="26.140625" style="7" customWidth="1"/>
    <col min="3" max="3" width="15" style="7" customWidth="1"/>
    <col min="4" max="4" width="13.85546875" style="7" customWidth="1"/>
    <col min="5" max="5" width="15.5703125" style="7" customWidth="1"/>
    <col min="6" max="6" width="19.28515625" style="7" customWidth="1"/>
    <col min="7" max="7" width="16.85546875" style="7" customWidth="1"/>
    <col min="8" max="9" width="18.7109375" style="7" customWidth="1"/>
    <col min="10" max="10" width="12.28515625" style="7" customWidth="1"/>
    <col min="11" max="11" width="13.5703125" style="7" customWidth="1"/>
    <col min="12" max="12" width="11.28515625" style="7" customWidth="1"/>
    <col min="13" max="13" width="23.42578125" style="7" customWidth="1"/>
    <col min="14" max="14" width="15.85546875" style="25" customWidth="1"/>
    <col min="15" max="16384" width="8.85546875" style="7"/>
  </cols>
  <sheetData>
    <row r="1" spans="1:14" ht="32.25" customHeight="1" thickBot="1">
      <c r="A1" s="284" t="s">
        <v>22</v>
      </c>
      <c r="B1" s="285"/>
      <c r="C1" s="285"/>
      <c r="D1" s="285"/>
      <c r="E1" s="285"/>
      <c r="F1" s="285"/>
      <c r="G1" s="285"/>
      <c r="H1" s="285"/>
      <c r="I1" s="285"/>
      <c r="J1" s="285"/>
      <c r="K1" s="285"/>
      <c r="L1" s="285"/>
      <c r="M1" s="285"/>
      <c r="N1" s="285"/>
    </row>
    <row r="2" spans="1:14">
      <c r="A2" s="22"/>
      <c r="B2" s="22"/>
      <c r="C2" s="22"/>
      <c r="D2" s="22"/>
      <c r="E2" s="22"/>
      <c r="F2" s="22"/>
      <c r="G2" s="22"/>
      <c r="H2" s="22"/>
      <c r="I2" s="22"/>
      <c r="J2" s="22"/>
      <c r="K2" s="22"/>
      <c r="L2" s="22"/>
      <c r="M2" s="22"/>
      <c r="N2" s="23"/>
    </row>
    <row r="3" spans="1:14" ht="15.75">
      <c r="A3" s="286" t="s">
        <v>23</v>
      </c>
      <c r="B3" s="286"/>
      <c r="C3" s="286"/>
      <c r="D3" s="286"/>
      <c r="E3" s="286"/>
      <c r="F3" s="286"/>
      <c r="G3" s="286"/>
      <c r="H3" s="286"/>
      <c r="I3" s="37"/>
      <c r="J3" s="37"/>
      <c r="K3" s="37"/>
      <c r="L3" s="37"/>
      <c r="M3" s="46"/>
      <c r="N3" s="37"/>
    </row>
    <row r="4" spans="1:14" ht="15.75">
      <c r="A4" s="286" t="s">
        <v>24</v>
      </c>
      <c r="B4" s="286"/>
      <c r="C4" s="286"/>
      <c r="D4" s="286"/>
      <c r="E4" s="286"/>
      <c r="F4" s="286"/>
      <c r="G4" s="286"/>
      <c r="H4" s="286"/>
      <c r="I4" s="37"/>
      <c r="J4" s="37"/>
      <c r="K4" s="37"/>
      <c r="L4" s="37"/>
      <c r="M4" s="46"/>
      <c r="N4" s="37"/>
    </row>
    <row r="5" spans="1:14" ht="12" customHeight="1"/>
    <row r="6" spans="1:14" ht="12" customHeight="1">
      <c r="A6" s="271" t="s">
        <v>25</v>
      </c>
      <c r="B6" s="271"/>
      <c r="C6" s="271"/>
      <c r="D6" s="271"/>
      <c r="E6" s="271"/>
      <c r="F6" s="271"/>
      <c r="G6" s="271"/>
      <c r="H6" s="271"/>
      <c r="I6"/>
      <c r="J6"/>
      <c r="K6"/>
      <c r="L6"/>
      <c r="M6"/>
      <c r="N6"/>
    </row>
    <row r="7" spans="1:14">
      <c r="A7" s="276" t="s">
        <v>26</v>
      </c>
      <c r="B7" s="276"/>
      <c r="C7" s="292"/>
      <c r="D7" s="292"/>
      <c r="E7" s="292"/>
      <c r="F7" s="292"/>
      <c r="G7" s="292"/>
      <c r="H7" s="292"/>
      <c r="I7"/>
      <c r="J7"/>
      <c r="K7"/>
      <c r="L7"/>
      <c r="M7"/>
      <c r="N7"/>
    </row>
    <row r="8" spans="1:14" ht="36.6" customHeight="1">
      <c r="A8" s="276" t="s">
        <v>27</v>
      </c>
      <c r="B8" s="276"/>
      <c r="C8" s="290"/>
      <c r="D8" s="291"/>
      <c r="E8" s="291"/>
      <c r="F8" s="291"/>
      <c r="G8" s="291"/>
      <c r="H8" s="291"/>
      <c r="I8"/>
      <c r="J8"/>
      <c r="K8"/>
      <c r="L8"/>
      <c r="M8"/>
      <c r="N8"/>
    </row>
    <row r="9" spans="1:14" ht="36.6" customHeight="1">
      <c r="A9" s="277" t="s">
        <v>28</v>
      </c>
      <c r="B9" s="277"/>
      <c r="C9" s="291"/>
      <c r="D9" s="291"/>
      <c r="E9" s="291"/>
      <c r="F9" s="291"/>
      <c r="G9" s="291"/>
      <c r="H9" s="291"/>
      <c r="I9"/>
      <c r="J9"/>
      <c r="K9"/>
      <c r="L9"/>
      <c r="M9"/>
      <c r="N9"/>
    </row>
    <row r="10" spans="1:14">
      <c r="A10" s="276" t="s">
        <v>29</v>
      </c>
      <c r="B10" s="276"/>
      <c r="C10" s="291"/>
      <c r="D10" s="291"/>
      <c r="E10" s="291"/>
      <c r="F10" s="291"/>
      <c r="G10" s="291"/>
      <c r="H10" s="291"/>
      <c r="I10"/>
      <c r="J10"/>
      <c r="K10"/>
      <c r="L10"/>
      <c r="M10"/>
      <c r="N10"/>
    </row>
    <row r="11" spans="1:14">
      <c r="A11" s="275" t="s">
        <v>30</v>
      </c>
      <c r="B11" s="275"/>
      <c r="C11" s="291"/>
      <c r="D11" s="291"/>
      <c r="E11" s="291"/>
      <c r="F11" s="291"/>
      <c r="G11" s="291"/>
      <c r="H11" s="291"/>
      <c r="I11"/>
      <c r="J11"/>
      <c r="K11"/>
      <c r="L11"/>
      <c r="M11"/>
      <c r="N11"/>
    </row>
    <row r="12" spans="1:14">
      <c r="A12" s="275" t="s">
        <v>31</v>
      </c>
      <c r="B12" s="275"/>
      <c r="C12" s="272">
        <v>0</v>
      </c>
      <c r="D12" s="272"/>
      <c r="E12" s="272"/>
      <c r="F12" s="272"/>
      <c r="G12" s="272"/>
      <c r="H12" s="272"/>
      <c r="I12"/>
      <c r="J12"/>
      <c r="K12"/>
      <c r="L12"/>
      <c r="M12"/>
      <c r="N12"/>
    </row>
    <row r="13" spans="1:14">
      <c r="A13" s="278" t="s">
        <v>32</v>
      </c>
      <c r="B13" s="278"/>
      <c r="C13" s="272">
        <v>0</v>
      </c>
      <c r="D13" s="272"/>
      <c r="E13" s="272"/>
      <c r="F13" s="272"/>
      <c r="G13" s="272"/>
      <c r="H13" s="272"/>
      <c r="I13"/>
      <c r="J13"/>
      <c r="K13"/>
      <c r="L13"/>
      <c r="M13"/>
      <c r="N13"/>
    </row>
    <row r="14" spans="1:14" ht="12.6" customHeight="1" thickBot="1">
      <c r="A14" s="35"/>
      <c r="B14" s="36"/>
      <c r="C14"/>
      <c r="D14"/>
      <c r="E14"/>
      <c r="F14"/>
      <c r="G14"/>
      <c r="H14"/>
      <c r="I14"/>
      <c r="J14"/>
      <c r="K14"/>
      <c r="L14"/>
      <c r="M14"/>
      <c r="N14"/>
    </row>
    <row r="15" spans="1:14" ht="27.6" customHeight="1" thickBot="1">
      <c r="A15" s="273" t="s">
        <v>33</v>
      </c>
      <c r="B15" s="273"/>
      <c r="C15" s="274"/>
      <c r="D15" s="287" t="s">
        <v>34</v>
      </c>
      <c r="E15" s="288"/>
      <c r="F15" s="289"/>
      <c r="G15" s="281" t="s">
        <v>35</v>
      </c>
      <c r="H15" s="283"/>
      <c r="I15" s="283"/>
      <c r="J15" s="282"/>
      <c r="K15" s="281" t="s">
        <v>36</v>
      </c>
      <c r="L15" s="282"/>
      <c r="M15" s="281" t="s">
        <v>37</v>
      </c>
      <c r="N15" s="283"/>
    </row>
    <row r="16" spans="1:14" s="44" customFormat="1" ht="42" customHeight="1" thickBot="1">
      <c r="A16" s="66"/>
      <c r="B16" s="45" t="s">
        <v>38</v>
      </c>
      <c r="C16" s="42" t="s">
        <v>39</v>
      </c>
      <c r="D16" s="43" t="s">
        <v>40</v>
      </c>
      <c r="E16" s="43" t="s">
        <v>41</v>
      </c>
      <c r="F16" s="28" t="s">
        <v>42</v>
      </c>
      <c r="G16" s="28" t="s">
        <v>43</v>
      </c>
      <c r="H16" s="28" t="s">
        <v>44</v>
      </c>
      <c r="I16" s="28" t="s">
        <v>45</v>
      </c>
      <c r="J16" s="28" t="s">
        <v>46</v>
      </c>
      <c r="K16" s="27" t="s">
        <v>47</v>
      </c>
      <c r="L16" s="27" t="s">
        <v>48</v>
      </c>
      <c r="M16" s="27" t="s">
        <v>49</v>
      </c>
      <c r="N16" s="27" t="s">
        <v>50</v>
      </c>
    </row>
    <row r="17" spans="1:14">
      <c r="A17" s="29">
        <v>1</v>
      </c>
      <c r="B17" s="263"/>
      <c r="C17" s="33"/>
      <c r="D17" s="263"/>
      <c r="E17" s="266"/>
      <c r="F17" s="30"/>
      <c r="G17" s="263"/>
      <c r="H17" s="263"/>
      <c r="I17" s="30"/>
      <c r="J17" s="31"/>
      <c r="K17" s="31"/>
      <c r="L17" s="31"/>
      <c r="M17" s="264"/>
      <c r="N17" s="38"/>
    </row>
    <row r="18" spans="1:14" ht="13.15" customHeight="1">
      <c r="A18" s="29">
        <v>2</v>
      </c>
      <c r="B18" s="265"/>
      <c r="C18" s="33"/>
      <c r="D18" s="263"/>
      <c r="E18" s="263"/>
      <c r="F18" s="32"/>
      <c r="G18" s="263"/>
      <c r="H18" s="32"/>
      <c r="I18" s="32"/>
      <c r="J18" s="33"/>
      <c r="K18" s="33"/>
      <c r="L18" s="33"/>
      <c r="M18" s="47"/>
      <c r="N18" s="39"/>
    </row>
    <row r="19" spans="1:14">
      <c r="A19" s="29">
        <v>3</v>
      </c>
      <c r="B19" s="263"/>
      <c r="C19" s="33"/>
      <c r="D19" s="263"/>
      <c r="E19" s="263"/>
      <c r="F19" s="32"/>
      <c r="G19" s="263"/>
      <c r="H19" s="32"/>
      <c r="I19" s="32"/>
      <c r="J19" s="33"/>
      <c r="K19" s="33"/>
      <c r="L19" s="33"/>
      <c r="M19" s="47"/>
      <c r="N19" s="40"/>
    </row>
    <row r="20" spans="1:14">
      <c r="A20" s="29">
        <v>4</v>
      </c>
      <c r="B20" s="263"/>
      <c r="C20" s="33"/>
      <c r="D20" s="33"/>
      <c r="E20" s="33"/>
      <c r="F20" s="32"/>
      <c r="G20" s="32"/>
      <c r="H20" s="32"/>
      <c r="I20" s="32"/>
      <c r="J20" s="33"/>
      <c r="K20" s="33"/>
      <c r="L20" s="33"/>
      <c r="M20" s="47"/>
      <c r="N20" s="40"/>
    </row>
    <row r="21" spans="1:14">
      <c r="A21" s="29">
        <v>5</v>
      </c>
      <c r="B21" s="263"/>
      <c r="C21" s="33"/>
      <c r="D21" s="263"/>
      <c r="E21" s="263"/>
      <c r="F21" s="32"/>
      <c r="G21" s="263"/>
      <c r="H21" s="32"/>
      <c r="I21" s="32"/>
      <c r="J21" s="33"/>
      <c r="K21" s="33"/>
      <c r="L21" s="33"/>
      <c r="M21" s="47"/>
      <c r="N21" s="39"/>
    </row>
    <row r="22" spans="1:14">
      <c r="A22" s="29">
        <v>6</v>
      </c>
      <c r="B22" s="266"/>
      <c r="C22" s="33"/>
      <c r="D22" s="266"/>
      <c r="E22" s="266"/>
      <c r="F22" s="32"/>
      <c r="G22" s="266"/>
      <c r="H22" s="32"/>
      <c r="I22" s="32"/>
      <c r="J22" s="33"/>
      <c r="K22" s="33"/>
      <c r="L22" s="33"/>
      <c r="M22" s="47"/>
      <c r="N22" s="39"/>
    </row>
    <row r="23" spans="1:14">
      <c r="A23" s="29">
        <v>7</v>
      </c>
      <c r="B23" s="266"/>
      <c r="C23" s="33"/>
      <c r="D23" s="266"/>
      <c r="E23" s="266"/>
      <c r="F23" s="32"/>
      <c r="G23" s="266"/>
      <c r="H23" s="32"/>
      <c r="I23" s="32"/>
      <c r="J23" s="33"/>
      <c r="K23" s="33"/>
      <c r="L23" s="33"/>
      <c r="M23" s="47"/>
      <c r="N23" s="39"/>
    </row>
    <row r="24" spans="1:14">
      <c r="A24" s="29">
        <v>8</v>
      </c>
      <c r="B24" s="33"/>
      <c r="C24" s="33"/>
      <c r="D24" s="33"/>
      <c r="E24" s="33"/>
      <c r="F24" s="32"/>
      <c r="G24" s="32"/>
      <c r="H24" s="32"/>
      <c r="I24" s="32"/>
      <c r="J24" s="33"/>
      <c r="K24" s="33"/>
      <c r="L24" s="33"/>
      <c r="M24" s="47"/>
      <c r="N24" s="39"/>
    </row>
    <row r="25" spans="1:14">
      <c r="A25" s="29">
        <v>9</v>
      </c>
      <c r="B25" s="33"/>
      <c r="C25" s="33"/>
      <c r="D25" s="33"/>
      <c r="E25" s="33"/>
      <c r="F25" s="32"/>
      <c r="G25" s="32"/>
      <c r="H25" s="32"/>
      <c r="I25" s="32"/>
      <c r="J25" s="33"/>
      <c r="K25" s="33"/>
      <c r="L25" s="33"/>
      <c r="M25" s="47"/>
      <c r="N25" s="39"/>
    </row>
    <row r="26" spans="1:14">
      <c r="A26" s="29">
        <v>10</v>
      </c>
      <c r="B26" s="33"/>
      <c r="C26" s="33"/>
      <c r="D26" s="33"/>
      <c r="E26" s="33"/>
      <c r="F26" s="32"/>
      <c r="G26" s="32"/>
      <c r="H26" s="32"/>
      <c r="I26" s="32"/>
      <c r="J26" s="33"/>
      <c r="K26" s="33"/>
      <c r="L26" s="33"/>
      <c r="M26" s="47"/>
      <c r="N26" s="39"/>
    </row>
    <row r="27" spans="1:14">
      <c r="A27" s="29">
        <v>11</v>
      </c>
      <c r="B27" s="33"/>
      <c r="C27" s="33"/>
      <c r="D27" s="33"/>
      <c r="E27" s="33"/>
      <c r="F27" s="32"/>
      <c r="G27" s="32"/>
      <c r="H27" s="32"/>
      <c r="I27" s="32"/>
      <c r="J27" s="33"/>
      <c r="K27" s="33"/>
      <c r="L27" s="33"/>
      <c r="M27" s="47"/>
      <c r="N27" s="39"/>
    </row>
    <row r="28" spans="1:14">
      <c r="A28" s="29">
        <v>12</v>
      </c>
      <c r="B28" s="33"/>
      <c r="C28" s="33"/>
      <c r="D28" s="33"/>
      <c r="E28" s="33"/>
      <c r="F28" s="32"/>
      <c r="G28" s="32"/>
      <c r="H28" s="32"/>
      <c r="I28" s="32"/>
      <c r="J28" s="33"/>
      <c r="K28" s="33"/>
      <c r="L28" s="33"/>
      <c r="M28" s="47"/>
      <c r="N28" s="39"/>
    </row>
    <row r="29" spans="1:14">
      <c r="A29" s="29">
        <v>13</v>
      </c>
      <c r="B29" s="33"/>
      <c r="C29" s="33"/>
      <c r="D29" s="33"/>
      <c r="E29" s="33"/>
      <c r="F29" s="32"/>
      <c r="G29" s="32"/>
      <c r="H29" s="32"/>
      <c r="I29" s="32"/>
      <c r="J29" s="33"/>
      <c r="K29" s="33"/>
      <c r="L29" s="33"/>
      <c r="M29" s="47"/>
      <c r="N29" s="39"/>
    </row>
    <row r="30" spans="1:14">
      <c r="A30" s="29">
        <v>14</v>
      </c>
      <c r="B30" s="33"/>
      <c r="C30" s="33"/>
      <c r="D30" s="33"/>
      <c r="E30" s="33"/>
      <c r="F30" s="32"/>
      <c r="G30" s="32"/>
      <c r="H30" s="32"/>
      <c r="I30" s="32"/>
      <c r="J30" s="33"/>
      <c r="K30" s="33"/>
      <c r="L30" s="33"/>
      <c r="M30" s="47"/>
      <c r="N30" s="39"/>
    </row>
    <row r="31" spans="1:14">
      <c r="A31" s="29">
        <v>15</v>
      </c>
      <c r="B31" s="33"/>
      <c r="C31" s="33"/>
      <c r="D31" s="33"/>
      <c r="E31" s="33"/>
      <c r="F31" s="32"/>
      <c r="G31" s="32"/>
      <c r="H31" s="32"/>
      <c r="I31" s="32"/>
      <c r="J31" s="33"/>
      <c r="K31" s="33"/>
      <c r="L31" s="33"/>
      <c r="M31" s="47"/>
      <c r="N31" s="39"/>
    </row>
    <row r="32" spans="1:14">
      <c r="A32" s="29">
        <v>16</v>
      </c>
      <c r="B32" s="33"/>
      <c r="C32" s="33"/>
      <c r="D32" s="33"/>
      <c r="E32" s="33"/>
      <c r="F32" s="32"/>
      <c r="G32" s="32"/>
      <c r="H32" s="32"/>
      <c r="I32" s="32"/>
      <c r="J32" s="33"/>
      <c r="K32" s="33"/>
      <c r="L32" s="33"/>
      <c r="M32" s="47"/>
      <c r="N32" s="39"/>
    </row>
    <row r="33" spans="1:14">
      <c r="A33" s="29">
        <v>17</v>
      </c>
      <c r="B33" s="33"/>
      <c r="C33" s="33"/>
      <c r="D33" s="33"/>
      <c r="E33" s="33"/>
      <c r="F33" s="32"/>
      <c r="G33" s="32"/>
      <c r="H33" s="32"/>
      <c r="I33" s="32"/>
      <c r="J33" s="33"/>
      <c r="K33" s="33"/>
      <c r="L33" s="33"/>
      <c r="M33" s="47"/>
      <c r="N33" s="39"/>
    </row>
    <row r="34" spans="1:14">
      <c r="A34" s="29">
        <v>18</v>
      </c>
      <c r="B34" s="33"/>
      <c r="C34" s="33"/>
      <c r="D34" s="33"/>
      <c r="E34" s="33"/>
      <c r="F34" s="32"/>
      <c r="G34" s="32"/>
      <c r="H34" s="32"/>
      <c r="I34" s="32"/>
      <c r="J34" s="33"/>
      <c r="K34" s="33"/>
      <c r="L34" s="33"/>
      <c r="M34" s="47"/>
      <c r="N34" s="39"/>
    </row>
    <row r="35" spans="1:14">
      <c r="A35" s="29">
        <v>19</v>
      </c>
      <c r="B35" s="33"/>
      <c r="C35" s="33"/>
      <c r="D35" s="33"/>
      <c r="E35" s="33"/>
      <c r="F35" s="32"/>
      <c r="G35" s="32"/>
      <c r="H35" s="32"/>
      <c r="I35" s="32"/>
      <c r="J35" s="33"/>
      <c r="K35" s="33"/>
      <c r="L35" s="33"/>
      <c r="M35" s="47"/>
      <c r="N35" s="39"/>
    </row>
    <row r="36" spans="1:14">
      <c r="A36" s="29">
        <v>20</v>
      </c>
      <c r="B36" s="33"/>
      <c r="C36" s="33"/>
      <c r="D36" s="33"/>
      <c r="E36" s="33"/>
      <c r="F36" s="32"/>
      <c r="G36" s="32"/>
      <c r="H36" s="32"/>
      <c r="I36" s="32"/>
      <c r="J36" s="33"/>
      <c r="K36" s="33"/>
      <c r="L36" s="33"/>
      <c r="M36" s="47"/>
      <c r="N36" s="39"/>
    </row>
    <row r="37" spans="1:14">
      <c r="A37" s="29">
        <v>21</v>
      </c>
      <c r="B37" s="33"/>
      <c r="C37" s="33"/>
      <c r="D37" s="33"/>
      <c r="E37" s="33"/>
      <c r="F37" s="32"/>
      <c r="G37" s="32"/>
      <c r="H37" s="32"/>
      <c r="I37" s="32"/>
      <c r="J37" s="33"/>
      <c r="K37" s="33"/>
      <c r="L37" s="33"/>
      <c r="M37" s="47"/>
      <c r="N37" s="39"/>
    </row>
    <row r="38" spans="1:14">
      <c r="A38" s="29">
        <v>22</v>
      </c>
      <c r="B38" s="33"/>
      <c r="C38" s="33"/>
      <c r="D38" s="33"/>
      <c r="E38" s="33"/>
      <c r="F38" s="32"/>
      <c r="G38" s="32"/>
      <c r="H38" s="32"/>
      <c r="I38" s="32"/>
      <c r="J38" s="33"/>
      <c r="K38" s="33"/>
      <c r="L38" s="33"/>
      <c r="M38" s="47"/>
      <c r="N38" s="39"/>
    </row>
    <row r="39" spans="1:14">
      <c r="A39" s="29">
        <v>23</v>
      </c>
      <c r="B39" s="33"/>
      <c r="C39" s="33"/>
      <c r="D39" s="33"/>
      <c r="E39" s="33"/>
      <c r="F39" s="32"/>
      <c r="G39" s="32"/>
      <c r="H39" s="32"/>
      <c r="I39" s="32"/>
      <c r="J39" s="33"/>
      <c r="K39" s="33"/>
      <c r="L39" s="33"/>
      <c r="M39" s="47"/>
      <c r="N39" s="39"/>
    </row>
    <row r="40" spans="1:14">
      <c r="A40" s="29">
        <v>24</v>
      </c>
      <c r="B40" s="33"/>
      <c r="C40" s="33"/>
      <c r="D40" s="33"/>
      <c r="E40" s="33"/>
      <c r="F40" s="32"/>
      <c r="G40" s="32"/>
      <c r="H40" s="32"/>
      <c r="I40" s="32"/>
      <c r="J40" s="33"/>
      <c r="K40" s="33"/>
      <c r="L40" s="33"/>
      <c r="M40" s="47"/>
      <c r="N40" s="39"/>
    </row>
    <row r="41" spans="1:14">
      <c r="A41" s="29">
        <v>25</v>
      </c>
      <c r="B41" s="33"/>
      <c r="C41" s="33"/>
      <c r="D41" s="33"/>
      <c r="E41" s="33"/>
      <c r="F41" s="32"/>
      <c r="G41" s="32"/>
      <c r="H41" s="32"/>
      <c r="I41" s="32"/>
      <c r="J41" s="33"/>
      <c r="K41" s="33"/>
      <c r="L41" s="33"/>
      <c r="M41" s="47"/>
      <c r="N41" s="39"/>
    </row>
    <row r="42" spans="1:14">
      <c r="A42" s="29">
        <v>26</v>
      </c>
      <c r="B42" s="33"/>
      <c r="C42" s="33"/>
      <c r="D42" s="33"/>
      <c r="E42" s="33"/>
      <c r="F42" s="32"/>
      <c r="G42" s="32"/>
      <c r="H42" s="32"/>
      <c r="I42" s="32"/>
      <c r="J42" s="33"/>
      <c r="K42" s="33"/>
      <c r="L42" s="33"/>
      <c r="M42" s="47"/>
      <c r="N42" s="39"/>
    </row>
    <row r="43" spans="1:14">
      <c r="A43" s="29">
        <v>27</v>
      </c>
      <c r="B43" s="33"/>
      <c r="C43" s="33"/>
      <c r="D43" s="33"/>
      <c r="E43" s="33"/>
      <c r="F43" s="32"/>
      <c r="G43" s="32"/>
      <c r="H43" s="32"/>
      <c r="I43" s="32"/>
      <c r="J43" s="33"/>
      <c r="K43" s="33"/>
      <c r="L43" s="33"/>
      <c r="M43" s="47"/>
      <c r="N43" s="39"/>
    </row>
    <row r="44" spans="1:14">
      <c r="A44" s="29">
        <v>28</v>
      </c>
      <c r="B44" s="33"/>
      <c r="C44" s="33"/>
      <c r="D44" s="33"/>
      <c r="E44" s="33"/>
      <c r="F44" s="32"/>
      <c r="G44" s="32"/>
      <c r="H44" s="32"/>
      <c r="I44" s="32"/>
      <c r="J44" s="33"/>
      <c r="K44" s="33"/>
      <c r="L44" s="33"/>
      <c r="M44" s="47"/>
      <c r="N44" s="39"/>
    </row>
    <row r="45" spans="1:14">
      <c r="A45" s="29">
        <v>29</v>
      </c>
      <c r="B45" s="33"/>
      <c r="C45" s="33"/>
      <c r="D45" s="33"/>
      <c r="E45" s="33"/>
      <c r="F45" s="32"/>
      <c r="G45" s="32"/>
      <c r="H45" s="32"/>
      <c r="I45" s="32"/>
      <c r="J45" s="33"/>
      <c r="K45" s="33"/>
      <c r="L45" s="33"/>
      <c r="M45" s="47"/>
      <c r="N45" s="39"/>
    </row>
    <row r="46" spans="1:14">
      <c r="A46" s="29">
        <v>30</v>
      </c>
      <c r="B46" s="33"/>
      <c r="C46" s="33"/>
      <c r="D46" s="33"/>
      <c r="E46" s="33"/>
      <c r="F46" s="32"/>
      <c r="G46" s="32"/>
      <c r="H46" s="32"/>
      <c r="I46" s="32"/>
      <c r="J46" s="33"/>
      <c r="K46" s="33"/>
      <c r="L46" s="33"/>
      <c r="M46" s="47"/>
      <c r="N46" s="39"/>
    </row>
    <row r="47" spans="1:14">
      <c r="A47" s="29">
        <v>31</v>
      </c>
      <c r="B47" s="33"/>
      <c r="C47" s="33"/>
      <c r="D47" s="33"/>
      <c r="E47" s="33"/>
      <c r="F47" s="32"/>
      <c r="G47" s="32"/>
      <c r="H47" s="32"/>
      <c r="I47" s="32"/>
      <c r="J47" s="33"/>
      <c r="K47" s="33"/>
      <c r="L47" s="33"/>
      <c r="M47" s="47"/>
      <c r="N47" s="39"/>
    </row>
    <row r="48" spans="1:14">
      <c r="A48" s="48">
        <v>32</v>
      </c>
      <c r="B48" s="33"/>
      <c r="C48" s="33"/>
      <c r="D48" s="33"/>
      <c r="E48" s="33"/>
      <c r="F48" s="32"/>
      <c r="G48" s="32"/>
      <c r="H48" s="32"/>
      <c r="I48" s="32"/>
      <c r="J48" s="33"/>
      <c r="K48" s="33"/>
      <c r="L48" s="33"/>
      <c r="M48" s="47"/>
      <c r="N48" s="41"/>
    </row>
    <row r="49" spans="1:14" ht="12" customHeight="1"/>
    <row r="50" spans="1:14">
      <c r="A50" s="280" t="s">
        <v>51</v>
      </c>
      <c r="B50" s="280"/>
      <c r="C50"/>
      <c r="D50"/>
      <c r="E50"/>
      <c r="F50"/>
      <c r="G50"/>
      <c r="H50"/>
      <c r="I50"/>
      <c r="J50"/>
      <c r="K50"/>
      <c r="L50"/>
      <c r="M50"/>
      <c r="N50"/>
    </row>
    <row r="51" spans="1:14">
      <c r="A51" s="34" t="s">
        <v>52</v>
      </c>
      <c r="B51" s="159">
        <f>SUMIF(K17:K48,"MBE",N17:N48)</f>
        <v>0</v>
      </c>
      <c r="C51"/>
      <c r="D51"/>
      <c r="E51"/>
      <c r="F51"/>
      <c r="G51"/>
      <c r="H51"/>
      <c r="I51"/>
      <c r="J51"/>
      <c r="K51"/>
      <c r="L51"/>
      <c r="M51"/>
      <c r="N51"/>
    </row>
    <row r="52" spans="1:14">
      <c r="A52" s="34" t="s">
        <v>53</v>
      </c>
      <c r="B52" s="159">
        <f>SUMIF(K18:K49,"MBE",N18:N49)</f>
        <v>0</v>
      </c>
      <c r="C52"/>
      <c r="D52"/>
      <c r="E52"/>
      <c r="F52"/>
      <c r="G52"/>
      <c r="H52"/>
      <c r="I52"/>
      <c r="J52"/>
      <c r="K52"/>
      <c r="L52"/>
      <c r="M52"/>
      <c r="N52"/>
    </row>
    <row r="56" spans="1:14">
      <c r="A56" s="279"/>
      <c r="B56" s="279"/>
      <c r="C56" s="279"/>
      <c r="D56" s="279"/>
      <c r="E56" s="279"/>
      <c r="F56" s="279"/>
      <c r="G56" s="279"/>
      <c r="H56" s="279"/>
      <c r="I56" s="279"/>
      <c r="J56" s="279"/>
      <c r="K56" s="279"/>
      <c r="L56" s="279"/>
      <c r="M56" s="279"/>
      <c r="N56" s="279"/>
    </row>
  </sheetData>
  <sheetProtection algorithmName="SHA-512" hashValue="RBGJjYempE8PUIgNF97vMNt99cqxHn3xnMLyOc3BJrt9nCAUU2d7s+lSfX+D5zH8WNAxkSR2jNeo941uFWhEUQ==" saltValue="744G/cTZpYQr0P580KQPpQ==" spinCount="100000" sheet="1" objects="1" scenarios="1" insertRows="0"/>
  <mergeCells count="25">
    <mergeCell ref="A56:N56"/>
    <mergeCell ref="A50:B50"/>
    <mergeCell ref="K15:L15"/>
    <mergeCell ref="M15:N15"/>
    <mergeCell ref="A1:N1"/>
    <mergeCell ref="A7:B7"/>
    <mergeCell ref="A10:B10"/>
    <mergeCell ref="A3:H3"/>
    <mergeCell ref="A4:H4"/>
    <mergeCell ref="D15:F15"/>
    <mergeCell ref="G15:J15"/>
    <mergeCell ref="C8:H8"/>
    <mergeCell ref="C9:H9"/>
    <mergeCell ref="C10:H10"/>
    <mergeCell ref="C11:H11"/>
    <mergeCell ref="C7:H7"/>
    <mergeCell ref="A6:H6"/>
    <mergeCell ref="C12:H12"/>
    <mergeCell ref="C13:H13"/>
    <mergeCell ref="A15:C15"/>
    <mergeCell ref="A11:B11"/>
    <mergeCell ref="A8:B8"/>
    <mergeCell ref="A9:B9"/>
    <mergeCell ref="A12:B12"/>
    <mergeCell ref="A13:B13"/>
  </mergeCells>
  <phoneticPr fontId="2" type="noConversion"/>
  <conditionalFormatting sqref="C7:C13">
    <cfRule type="expression" dxfId="13" priority="1" stopIfTrue="1">
      <formula>ISBLANK(C7)</formula>
    </cfRule>
  </conditionalFormatting>
  <dataValidations count="1">
    <dataValidation type="list" allowBlank="1" showInputMessage="1" showErrorMessage="1" sqref="K17:K48" xr:uid="{562582A5-5482-4F52-A9C3-6999157590A6}">
      <formula1>"MBE, WBE, MBE and WBE, None"</formula1>
    </dataValidation>
  </dataValidations>
  <pageMargins left="0.32" right="0.28000000000000003" top="0.25" bottom="0.25" header="0.5" footer="0.5"/>
  <pageSetup scale="60" fitToHeight="0" orientation="landscape" r:id="rId1"/>
  <headerFooter alignWithMargins="0">
    <oddFooter>&amp;CPage 9 of 11</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sheetPr>
  <dimension ref="A1:G21"/>
  <sheetViews>
    <sheetView workbookViewId="0">
      <selection activeCell="D7" sqref="D7"/>
    </sheetView>
  </sheetViews>
  <sheetFormatPr defaultColWidth="8.85546875" defaultRowHeight="12.75"/>
  <cols>
    <col min="1" max="1" width="10.85546875" style="44" customWidth="1"/>
    <col min="2" max="2" width="40.85546875" style="44" bestFit="1" customWidth="1"/>
    <col min="3" max="3" width="17.5703125" style="99" customWidth="1"/>
    <col min="4" max="4" width="16.85546875" style="99" customWidth="1"/>
    <col min="5" max="5" width="17.7109375" style="44" customWidth="1"/>
    <col min="6" max="6" width="17.7109375" style="99" customWidth="1"/>
    <col min="7" max="16384" width="8.85546875" style="44"/>
  </cols>
  <sheetData>
    <row r="1" spans="1:7" ht="15.75">
      <c r="A1" s="293" t="s">
        <v>54</v>
      </c>
      <c r="B1" s="293"/>
      <c r="C1" s="293"/>
      <c r="D1" s="293"/>
      <c r="E1" s="293"/>
      <c r="F1" s="293"/>
    </row>
    <row r="2" spans="1:7">
      <c r="C2" s="86"/>
      <c r="D2" s="86"/>
      <c r="F2" s="82"/>
      <c r="G2" s="87"/>
    </row>
    <row r="3" spans="1:7" ht="13.5" thickBot="1">
      <c r="C3" s="82"/>
      <c r="D3" s="82"/>
      <c r="E3" s="88"/>
      <c r="F3" s="82"/>
      <c r="G3" s="87"/>
    </row>
    <row r="4" spans="1:7" ht="39" thickBot="1">
      <c r="A4" s="294"/>
      <c r="B4" s="295"/>
      <c r="C4" s="65" t="s">
        <v>55</v>
      </c>
      <c r="D4" s="65" t="s">
        <v>56</v>
      </c>
      <c r="E4" s="89" t="s">
        <v>57</v>
      </c>
      <c r="F4" s="67" t="s">
        <v>58</v>
      </c>
      <c r="G4" s="87"/>
    </row>
    <row r="5" spans="1:7">
      <c r="A5" s="261">
        <v>1</v>
      </c>
      <c r="B5" s="91" t="s">
        <v>59</v>
      </c>
      <c r="C5" s="72">
        <f>'Pre-Const.'!B19</f>
        <v>0</v>
      </c>
      <c r="D5" s="73">
        <f>'Pre-Const.'!D19</f>
        <v>0</v>
      </c>
      <c r="E5" s="73">
        <f>'Pre-Const.'!E19</f>
        <v>0</v>
      </c>
      <c r="F5" s="74">
        <f>SUM(D5:E5)</f>
        <v>0</v>
      </c>
    </row>
    <row r="6" spans="1:7">
      <c r="A6" s="261">
        <v>2</v>
      </c>
      <c r="B6" s="92" t="s">
        <v>60</v>
      </c>
      <c r="C6" s="75">
        <f>'Const.'!B60</f>
        <v>0</v>
      </c>
      <c r="D6" s="76">
        <f>'Const.'!I60</f>
        <v>0</v>
      </c>
      <c r="E6" s="76">
        <f>'Const.'!N60</f>
        <v>0</v>
      </c>
      <c r="F6" s="74">
        <f>SUM(D6:E6)</f>
        <v>0</v>
      </c>
    </row>
    <row r="7" spans="1:7" ht="19.149999999999999" customHeight="1" thickBot="1">
      <c r="A7" s="261">
        <v>3</v>
      </c>
      <c r="B7" s="92" t="s">
        <v>61</v>
      </c>
      <c r="C7" s="75">
        <f>'Non-Const.'!B18</f>
        <v>1000</v>
      </c>
      <c r="D7" s="76">
        <f>'Non-Const.'!D18</f>
        <v>1000</v>
      </c>
      <c r="E7" s="76">
        <f>'Non-Const.'!E18</f>
        <v>0</v>
      </c>
      <c r="F7" s="74">
        <f>SUM(D7:E7)</f>
        <v>1000</v>
      </c>
    </row>
    <row r="8" spans="1:7" ht="64.150000000000006" customHeight="1">
      <c r="A8" s="93">
        <v>4</v>
      </c>
      <c r="B8" s="246" t="s">
        <v>62</v>
      </c>
      <c r="C8" s="77">
        <f>SUM(C5:C7)</f>
        <v>1000</v>
      </c>
      <c r="D8" s="77">
        <f>SUM(D5:D7)</f>
        <v>1000</v>
      </c>
      <c r="E8" s="94">
        <f>SUM(E5:E7)</f>
        <v>0</v>
      </c>
      <c r="F8" s="78">
        <f>SUM(F5:F7)</f>
        <v>1000</v>
      </c>
    </row>
    <row r="9" spans="1:7">
      <c r="A9" s="90">
        <v>5</v>
      </c>
      <c r="B9" s="91" t="s">
        <v>63</v>
      </c>
      <c r="C9" s="72">
        <f>'Non-Const.'!B32</f>
        <v>0</v>
      </c>
      <c r="D9" s="73">
        <f>'Non-Const.'!D32</f>
        <v>0</v>
      </c>
      <c r="E9" s="73">
        <f>'Non-Const.'!E32</f>
        <v>0</v>
      </c>
      <c r="F9" s="74">
        <f>SUM(D9:E9)</f>
        <v>0</v>
      </c>
    </row>
    <row r="10" spans="1:7" s="87" customFormat="1" ht="57" customHeight="1">
      <c r="A10" s="95">
        <v>6</v>
      </c>
      <c r="B10" s="96" t="s">
        <v>64</v>
      </c>
      <c r="C10" s="68"/>
      <c r="D10" s="69">
        <f>IFERROR(D8/$C$8,0)</f>
        <v>1</v>
      </c>
      <c r="E10" s="69">
        <f>IFERROR(E8/$C$8,0)</f>
        <v>0</v>
      </c>
      <c r="F10" s="69">
        <f>IFERROR(F8/$C$8,0)</f>
        <v>1</v>
      </c>
    </row>
    <row r="11" spans="1:7" ht="29.25" customHeight="1" thickBot="1">
      <c r="A11" s="97">
        <v>7</v>
      </c>
      <c r="B11" s="98" t="s">
        <v>65</v>
      </c>
      <c r="C11" s="79"/>
      <c r="D11" s="70">
        <f>IF(Cover!$B$5="Yes",30%,18%)</f>
        <v>0.18</v>
      </c>
      <c r="E11" s="70">
        <f>IF(Cover!$B$5="Yes",15%,7%)</f>
        <v>7.0000000000000007E-2</v>
      </c>
      <c r="F11" s="71">
        <f>SUM(D11:E11)</f>
        <v>0.25</v>
      </c>
    </row>
    <row r="21" spans="1:6">
      <c r="A21" s="100"/>
      <c r="B21" s="100"/>
      <c r="C21" s="100"/>
      <c r="D21" s="100"/>
      <c r="E21" s="100"/>
      <c r="F21" s="100"/>
    </row>
  </sheetData>
  <sheetProtection algorithmName="SHA-512" hashValue="bTilR0KmJm38aoHs/buffJfGHgJ57EJR5nQ3bnlULEzpiFg8zEORX/u+Mn6JTSGS9o2MoTYYmv7s8tBxdMa6Bw==" saltValue="B4AV4CN9GIIMZZadiO0UoA==" spinCount="100000" sheet="1"/>
  <mergeCells count="2">
    <mergeCell ref="A1:F1"/>
    <mergeCell ref="A4:B4"/>
  </mergeCells>
  <phoneticPr fontId="2" type="noConversion"/>
  <pageMargins left="0.75" right="0.75" top="1.19" bottom="0.5" header="0.5" footer="0.5"/>
  <pageSetup orientation="landscape" r:id="rId1"/>
  <headerFooter alignWithMargins="0">
    <oddFooter>&amp;CPage 3 of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K31"/>
  <sheetViews>
    <sheetView workbookViewId="0">
      <selection activeCell="C16" sqref="C16"/>
    </sheetView>
  </sheetViews>
  <sheetFormatPr defaultColWidth="8.85546875" defaultRowHeight="12.75"/>
  <cols>
    <col min="1" max="1" width="47.140625" style="9" customWidth="1"/>
    <col min="2" max="2" width="13.42578125" style="115" customWidth="1"/>
    <col min="3" max="3" width="19.140625" style="115" customWidth="1"/>
    <col min="4" max="7" width="12.7109375" style="115" customWidth="1"/>
    <col min="8" max="8" width="29.85546875" style="9" customWidth="1"/>
    <col min="9" max="9" width="17.140625" style="9" customWidth="1"/>
    <col min="10" max="16384" width="8.85546875" style="9"/>
  </cols>
  <sheetData>
    <row r="1" spans="1:9" s="7" customFormat="1" ht="39" customHeight="1" thickBot="1">
      <c r="A1" s="299" t="s">
        <v>66</v>
      </c>
      <c r="B1" s="300"/>
      <c r="C1" s="300"/>
      <c r="D1" s="300"/>
      <c r="E1" s="300"/>
      <c r="F1" s="300"/>
      <c r="G1" s="300"/>
      <c r="H1" s="300"/>
      <c r="I1" s="301"/>
    </row>
    <row r="2" spans="1:9" s="7" customFormat="1"/>
    <row r="3" spans="1:9" s="7" customFormat="1" ht="15.75">
      <c r="A3" s="286" t="s">
        <v>67</v>
      </c>
      <c r="B3" s="286"/>
      <c r="C3" s="286"/>
      <c r="D3" s="286"/>
      <c r="E3" s="286"/>
      <c r="F3" s="286"/>
      <c r="G3" s="286"/>
      <c r="H3" s="286"/>
      <c r="I3" s="286"/>
    </row>
    <row r="4" spans="1:9" s="7" customFormat="1" ht="16.5" thickBot="1">
      <c r="A4" s="24"/>
      <c r="B4" s="24"/>
      <c r="C4" s="24"/>
      <c r="D4" s="24"/>
      <c r="E4" s="24"/>
      <c r="F4" s="24"/>
      <c r="G4" s="24"/>
      <c r="H4" s="24"/>
      <c r="I4" s="24"/>
    </row>
    <row r="5" spans="1:9" s="7" customFormat="1" ht="13.5" thickBot="1">
      <c r="A5" s="12"/>
      <c r="B5" s="64"/>
      <c r="C5" s="64"/>
      <c r="D5" s="296" t="s">
        <v>68</v>
      </c>
      <c r="E5" s="297"/>
      <c r="F5" s="296" t="s">
        <v>69</v>
      </c>
      <c r="G5" s="297"/>
      <c r="H5" s="12"/>
    </row>
    <row r="6" spans="1:9" s="7" customFormat="1" ht="40.15" customHeight="1" thickBot="1">
      <c r="A6" s="232" t="s">
        <v>70</v>
      </c>
      <c r="B6" s="65" t="s">
        <v>71</v>
      </c>
      <c r="C6" s="231" t="s">
        <v>72</v>
      </c>
      <c r="D6" s="225" t="s">
        <v>56</v>
      </c>
      <c r="E6" s="67" t="s">
        <v>57</v>
      </c>
      <c r="F6" s="223" t="s">
        <v>56</v>
      </c>
      <c r="G6" s="224" t="s">
        <v>57</v>
      </c>
      <c r="H6" s="222" t="s">
        <v>73</v>
      </c>
      <c r="I6" s="158" t="s">
        <v>74</v>
      </c>
    </row>
    <row r="7" spans="1:9" ht="24.75" customHeight="1">
      <c r="A7" s="101" t="s">
        <v>75</v>
      </c>
      <c r="B7" s="83">
        <v>0</v>
      </c>
      <c r="C7" s="255">
        <v>0</v>
      </c>
      <c r="D7" s="226">
        <v>0</v>
      </c>
      <c r="E7" s="227">
        <v>0</v>
      </c>
      <c r="F7" s="256">
        <v>0</v>
      </c>
      <c r="G7" s="257">
        <v>0</v>
      </c>
      <c r="H7" s="230"/>
      <c r="I7" s="116" t="str">
        <f>IFERROR(VLOOKUP(H7,Participation!$B$17:$K$48,10,FALSE),"Please Select Firm")</f>
        <v>Please Select Firm</v>
      </c>
    </row>
    <row r="8" spans="1:9" ht="27" customHeight="1">
      <c r="A8" s="103" t="s">
        <v>76</v>
      </c>
      <c r="B8" s="83">
        <v>0</v>
      </c>
      <c r="C8" s="255">
        <v>0</v>
      </c>
      <c r="D8" s="226">
        <v>0</v>
      </c>
      <c r="E8" s="227">
        <v>0</v>
      </c>
      <c r="F8" s="256">
        <v>0</v>
      </c>
      <c r="G8" s="257">
        <v>0</v>
      </c>
      <c r="H8" s="230"/>
      <c r="I8" s="116" t="str">
        <f>IFERROR(VLOOKUP(H8,Participation!$B$17:$K$48,10,FALSE),"Please Select Firm")</f>
        <v>Please Select Firm</v>
      </c>
    </row>
    <row r="9" spans="1:9" ht="15" customHeight="1">
      <c r="A9" s="103" t="s">
        <v>77</v>
      </c>
      <c r="B9" s="83">
        <v>0</v>
      </c>
      <c r="C9" s="255">
        <v>0</v>
      </c>
      <c r="D9" s="226">
        <v>0</v>
      </c>
      <c r="E9" s="227">
        <v>0</v>
      </c>
      <c r="F9" s="256">
        <v>0</v>
      </c>
      <c r="G9" s="257">
        <v>0</v>
      </c>
      <c r="H9" s="230"/>
      <c r="I9" s="116" t="str">
        <f>IFERROR(VLOOKUP(H9,Participation!$B$17:$K$48,10,FALSE),"Please Select Firm")</f>
        <v>Please Select Firm</v>
      </c>
    </row>
    <row r="10" spans="1:9" ht="15" customHeight="1">
      <c r="A10" s="103" t="s">
        <v>78</v>
      </c>
      <c r="B10" s="83">
        <v>0</v>
      </c>
      <c r="C10" s="255">
        <v>0</v>
      </c>
      <c r="D10" s="226">
        <v>0</v>
      </c>
      <c r="E10" s="227">
        <v>0</v>
      </c>
      <c r="F10" s="256">
        <v>0</v>
      </c>
      <c r="G10" s="257">
        <v>0</v>
      </c>
      <c r="H10" s="230"/>
      <c r="I10" s="116" t="str">
        <f>IFERROR(VLOOKUP(H10,Participation!$B$17:$K$48,10,FALSE),"Please Select Firm")</f>
        <v>Please Select Firm</v>
      </c>
    </row>
    <row r="11" spans="1:9" ht="15" customHeight="1">
      <c r="A11" s="103" t="s">
        <v>79</v>
      </c>
      <c r="B11" s="83">
        <v>0</v>
      </c>
      <c r="C11" s="255">
        <v>0</v>
      </c>
      <c r="D11" s="226">
        <v>0</v>
      </c>
      <c r="E11" s="227">
        <v>0</v>
      </c>
      <c r="F11" s="256">
        <v>0</v>
      </c>
      <c r="G11" s="257">
        <v>0</v>
      </c>
      <c r="H11" s="230"/>
      <c r="I11" s="116" t="str">
        <f>IFERROR(VLOOKUP(H11,Participation!$B$17:$K$48,10,FALSE),"Please Select Firm")</f>
        <v>Please Select Firm</v>
      </c>
    </row>
    <row r="12" spans="1:9" ht="27" customHeight="1">
      <c r="A12" s="103" t="s">
        <v>80</v>
      </c>
      <c r="B12" s="83">
        <v>0</v>
      </c>
      <c r="C12" s="255">
        <v>0</v>
      </c>
      <c r="D12" s="226">
        <v>0</v>
      </c>
      <c r="E12" s="227">
        <v>0</v>
      </c>
      <c r="F12" s="256">
        <v>0</v>
      </c>
      <c r="G12" s="257">
        <v>0</v>
      </c>
      <c r="H12" s="230"/>
      <c r="I12" s="116" t="str">
        <f>IFERROR(VLOOKUP(H12,Participation!$B$17:$K$48,10,FALSE),"Please Select Firm")</f>
        <v>Please Select Firm</v>
      </c>
    </row>
    <row r="13" spans="1:9" ht="15" customHeight="1">
      <c r="A13" s="103" t="s">
        <v>81</v>
      </c>
      <c r="B13" s="83">
        <v>0</v>
      </c>
      <c r="C13" s="255">
        <v>0</v>
      </c>
      <c r="D13" s="226">
        <v>0</v>
      </c>
      <c r="E13" s="227">
        <v>0</v>
      </c>
      <c r="F13" s="256">
        <v>0</v>
      </c>
      <c r="G13" s="257">
        <v>0</v>
      </c>
      <c r="H13" s="230"/>
      <c r="I13" s="116" t="str">
        <f>IFERROR(VLOOKUP(H13,Participation!$B$17:$K$48,10,FALSE),"Please Select Firm")</f>
        <v>Please Select Firm</v>
      </c>
    </row>
    <row r="14" spans="1:9" ht="15" customHeight="1">
      <c r="A14" s="103" t="s">
        <v>82</v>
      </c>
      <c r="B14" s="83">
        <v>0</v>
      </c>
      <c r="C14" s="255">
        <v>0</v>
      </c>
      <c r="D14" s="226">
        <v>0</v>
      </c>
      <c r="E14" s="227">
        <v>0</v>
      </c>
      <c r="F14" s="256">
        <v>0</v>
      </c>
      <c r="G14" s="257">
        <v>0</v>
      </c>
      <c r="H14" s="230"/>
      <c r="I14" s="116" t="str">
        <f>IFERROR(VLOOKUP(H14,Participation!$B$17:$K$48,10,FALSE),"Please Select Firm")</f>
        <v>Please Select Firm</v>
      </c>
    </row>
    <row r="15" spans="1:9" ht="15" customHeight="1">
      <c r="A15" s="104" t="s">
        <v>83</v>
      </c>
      <c r="B15" s="83">
        <v>0</v>
      </c>
      <c r="C15" s="255">
        <v>0</v>
      </c>
      <c r="D15" s="226">
        <v>0</v>
      </c>
      <c r="E15" s="227">
        <v>0</v>
      </c>
      <c r="F15" s="256">
        <v>0</v>
      </c>
      <c r="G15" s="257">
        <v>0</v>
      </c>
      <c r="H15" s="230"/>
      <c r="I15" s="116" t="str">
        <f>IFERROR(VLOOKUP(H15,Participation!$B$17:$K$48,10,FALSE),"Please Select Firm")</f>
        <v>Please Select Firm</v>
      </c>
    </row>
    <row r="16" spans="1:9" ht="15" customHeight="1">
      <c r="A16" s="104" t="s">
        <v>84</v>
      </c>
      <c r="B16" s="83">
        <v>0</v>
      </c>
      <c r="C16" s="255">
        <v>0</v>
      </c>
      <c r="D16" s="226">
        <v>0</v>
      </c>
      <c r="E16" s="227">
        <v>0</v>
      </c>
      <c r="F16" s="256">
        <v>0</v>
      </c>
      <c r="G16" s="257">
        <v>0</v>
      </c>
      <c r="H16" s="230"/>
      <c r="I16" s="116" t="str">
        <f>IFERROR(VLOOKUP(H16,Participation!$B$17:$K$48,10,FALSE),"Please Select Firm")</f>
        <v>Please Select Firm</v>
      </c>
    </row>
    <row r="17" spans="1:11" ht="15" customHeight="1" thickBot="1">
      <c r="A17" s="105" t="s">
        <v>85</v>
      </c>
      <c r="B17" s="83">
        <v>0</v>
      </c>
      <c r="C17" s="255">
        <v>0</v>
      </c>
      <c r="D17" s="228">
        <v>0</v>
      </c>
      <c r="E17" s="229">
        <v>0</v>
      </c>
      <c r="F17" s="258">
        <v>0</v>
      </c>
      <c r="G17" s="259">
        <v>0</v>
      </c>
      <c r="H17" s="230"/>
      <c r="I17" s="116" t="str">
        <f>IFERROR(VLOOKUP(H17,Participation!$B$17:$K$48,10,FALSE),"Please Select Firm")</f>
        <v>Please Select Firm</v>
      </c>
    </row>
    <row r="18" spans="1:11" ht="15" customHeight="1" thickBot="1">
      <c r="A18" s="106"/>
      <c r="B18" s="106"/>
      <c r="C18" s="106"/>
      <c r="D18" s="106"/>
      <c r="E18" s="106"/>
      <c r="F18" s="106"/>
      <c r="G18" s="106"/>
      <c r="H18" s="106"/>
      <c r="I18" s="107"/>
    </row>
    <row r="19" spans="1:11" ht="18" customHeight="1" thickBot="1">
      <c r="A19" s="108" t="s">
        <v>86</v>
      </c>
      <c r="B19" s="81">
        <f>SUM(B7:B17)</f>
        <v>0</v>
      </c>
      <c r="C19" s="81">
        <f>SUM(C7:C17)</f>
        <v>0</v>
      </c>
      <c r="D19" s="81">
        <f>SUM(D7:D17)</f>
        <v>0</v>
      </c>
      <c r="E19" s="81">
        <f>SUM(E7:E17)</f>
        <v>0</v>
      </c>
      <c r="F19" s="81">
        <f t="shared" ref="F19:G19" si="0">SUM(F7:F17)</f>
        <v>0</v>
      </c>
      <c r="G19" s="81">
        <f t="shared" si="0"/>
        <v>0</v>
      </c>
      <c r="H19" s="107"/>
      <c r="I19" s="107"/>
      <c r="K19" s="102"/>
    </row>
    <row r="20" spans="1:11" s="113" customFormat="1" ht="29.25" customHeight="1">
      <c r="A20" s="109"/>
      <c r="B20" s="110"/>
      <c r="C20" s="110"/>
      <c r="D20" s="111"/>
      <c r="E20" s="111"/>
      <c r="F20" s="111"/>
      <c r="G20" s="111"/>
      <c r="H20" s="112"/>
      <c r="I20" s="107"/>
    </row>
    <row r="31" spans="1:11">
      <c r="A31" s="298"/>
      <c r="B31" s="298"/>
      <c r="C31" s="298"/>
      <c r="D31" s="298"/>
      <c r="E31" s="298"/>
      <c r="F31" s="298"/>
      <c r="G31" s="298"/>
      <c r="H31" s="298"/>
    </row>
  </sheetData>
  <sheetProtection algorithmName="SHA-512" hashValue="Kl1DL8yz31/LSbAjrt3r+yRzpNL5RS4TQSPgWGbX3E/nB1gsfiwmEpGRbBffihp9lm/CI5ClZ+d3Yj9trV4xcQ==" saltValue="d/yUiwlEKokRUx2c9OdLtQ==" spinCount="100000" sheet="1" objects="1" scenarios="1"/>
  <mergeCells count="5">
    <mergeCell ref="D5:E5"/>
    <mergeCell ref="F5:G5"/>
    <mergeCell ref="A31:H31"/>
    <mergeCell ref="A1:I1"/>
    <mergeCell ref="A3:I3"/>
  </mergeCells>
  <phoneticPr fontId="2" type="noConversion"/>
  <conditionalFormatting sqref="B7:B17 D7:E17">
    <cfRule type="expression" dxfId="12" priority="1" stopIfTrue="1">
      <formula>ISBLANK(B7)</formula>
    </cfRule>
  </conditionalFormatting>
  <pageMargins left="1" right="1" top="0.5" bottom="0.5" header="0.5" footer="0.5"/>
  <pageSetup orientation="landscape" r:id="rId1"/>
  <headerFooter alignWithMargins="0">
    <oddFooter>&amp;CPage 4 of 11</oddFooter>
  </headerFooter>
  <ignoredErrors>
    <ignoredError sqref="A14:A18 A5:A12 H18 B5 D18:E19 B18:B20 D6:E6 H5:I5 H20 A20 I3 H3 E3 B3 D3 A3"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2579AFF-C4E8-43C4-A423-5036E538D0CE}">
          <x14:formula1>
            <xm:f>Participation!$B$17:$B$48</xm:f>
          </x14:formula1>
          <xm:sqref>H7:H17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A1:O64"/>
  <sheetViews>
    <sheetView topLeftCell="B15" workbookViewId="0">
      <selection activeCell="J61" sqref="J61"/>
    </sheetView>
  </sheetViews>
  <sheetFormatPr defaultColWidth="8.85546875" defaultRowHeight="12.75"/>
  <cols>
    <col min="1" max="1" width="35.5703125" style="9" customWidth="1"/>
    <col min="2" max="2" width="20.42578125" style="118" customWidth="1"/>
    <col min="3" max="3" width="20.85546875" style="118" customWidth="1"/>
    <col min="4" max="5" width="19.85546875" style="9" customWidth="1"/>
    <col min="6" max="7" width="18" style="115" customWidth="1"/>
    <col min="8" max="8" width="13.140625" style="117" customWidth="1"/>
    <col min="9" max="10" width="23" style="9" bestFit="1" customWidth="1"/>
    <col min="11" max="12" width="15.7109375" style="115" customWidth="1"/>
    <col min="13" max="13" width="15.85546875" style="117" customWidth="1"/>
    <col min="14" max="15" width="23" style="9" bestFit="1" customWidth="1"/>
    <col min="16" max="16384" width="8.85546875" style="9"/>
  </cols>
  <sheetData>
    <row r="1" spans="1:15" s="7" customFormat="1" ht="51.75" customHeight="1">
      <c r="A1" s="302" t="s">
        <v>87</v>
      </c>
      <c r="B1" s="303"/>
      <c r="C1" s="303"/>
      <c r="D1" s="303"/>
      <c r="E1" s="303"/>
      <c r="F1" s="303"/>
      <c r="G1" s="303"/>
      <c r="H1" s="303"/>
      <c r="I1" s="303"/>
      <c r="J1" s="303"/>
      <c r="K1" s="303"/>
      <c r="L1" s="303"/>
      <c r="M1" s="303"/>
      <c r="N1" s="303"/>
      <c r="O1" s="303"/>
    </row>
    <row r="2" spans="1:15" s="7" customFormat="1">
      <c r="H2" s="26"/>
      <c r="M2" s="26"/>
    </row>
    <row r="3" spans="1:15" s="7" customFormat="1" ht="15.75">
      <c r="A3" s="286" t="s">
        <v>88</v>
      </c>
      <c r="B3" s="286"/>
      <c r="C3" s="286"/>
      <c r="D3" s="286"/>
      <c r="E3" s="286"/>
      <c r="F3" s="286"/>
      <c r="G3" s="286"/>
      <c r="H3" s="286"/>
      <c r="I3" s="286"/>
      <c r="J3" s="286"/>
      <c r="K3" s="286"/>
      <c r="L3" s="286"/>
      <c r="M3" s="286"/>
      <c r="N3" s="286"/>
      <c r="O3" s="286"/>
    </row>
    <row r="4" spans="1:15" s="7" customFormat="1" ht="5.25" customHeight="1">
      <c r="B4" s="121"/>
      <c r="C4" s="121"/>
      <c r="D4" s="121"/>
      <c r="E4" s="121"/>
      <c r="F4" s="122"/>
      <c r="G4" s="122"/>
      <c r="H4" s="123"/>
      <c r="K4" s="122"/>
      <c r="L4" s="122"/>
      <c r="M4" s="123"/>
    </row>
    <row r="5" spans="1:15" s="7" customFormat="1" ht="13.5" thickBot="1">
      <c r="B5" s="124"/>
      <c r="C5" s="124"/>
      <c r="F5" s="312" t="s">
        <v>89</v>
      </c>
      <c r="G5" s="313"/>
      <c r="H5" s="313"/>
      <c r="I5" s="313"/>
      <c r="J5" s="313"/>
      <c r="K5" s="313"/>
      <c r="L5" s="313"/>
      <c r="M5" s="313"/>
      <c r="N5" s="313"/>
      <c r="O5" s="313"/>
    </row>
    <row r="6" spans="1:15" s="7" customFormat="1" ht="13.5" thickBot="1">
      <c r="B6" s="124"/>
      <c r="C6" s="124"/>
      <c r="F6" s="125" t="s">
        <v>90</v>
      </c>
      <c r="G6" s="125" t="s">
        <v>91</v>
      </c>
      <c r="H6" s="126" t="s">
        <v>92</v>
      </c>
      <c r="I6" s="127" t="s">
        <v>93</v>
      </c>
      <c r="J6" s="127" t="s">
        <v>94</v>
      </c>
      <c r="K6" s="125" t="s">
        <v>95</v>
      </c>
      <c r="L6" s="125" t="s">
        <v>96</v>
      </c>
      <c r="M6" s="126" t="s">
        <v>97</v>
      </c>
      <c r="N6" s="200" t="s">
        <v>98</v>
      </c>
      <c r="O6" s="200" t="s">
        <v>99</v>
      </c>
    </row>
    <row r="7" spans="1:15" s="7" customFormat="1" ht="13.5" thickBot="1">
      <c r="A7" s="128" t="s">
        <v>100</v>
      </c>
      <c r="B7" s="124"/>
      <c r="C7" s="124"/>
      <c r="F7" s="304" t="s">
        <v>101</v>
      </c>
      <c r="G7" s="305"/>
      <c r="H7" s="306"/>
      <c r="I7" s="307"/>
      <c r="J7" s="129"/>
      <c r="K7" s="308" t="s">
        <v>102</v>
      </c>
      <c r="L7" s="309"/>
      <c r="M7" s="310"/>
      <c r="N7" s="311"/>
      <c r="O7" s="199"/>
    </row>
    <row r="8" spans="1:15" s="44" customFormat="1" ht="32.25" thickBot="1">
      <c r="A8" s="130" t="s">
        <v>103</v>
      </c>
      <c r="B8" s="131" t="s">
        <v>104</v>
      </c>
      <c r="C8" s="209" t="s">
        <v>105</v>
      </c>
      <c r="D8" s="132" t="s">
        <v>106</v>
      </c>
      <c r="E8" s="133" t="s">
        <v>107</v>
      </c>
      <c r="F8" s="134" t="s">
        <v>108</v>
      </c>
      <c r="G8" s="134" t="s">
        <v>109</v>
      </c>
      <c r="H8" s="135" t="s">
        <v>110</v>
      </c>
      <c r="I8" s="135" t="s">
        <v>111</v>
      </c>
      <c r="J8" s="135" t="s">
        <v>112</v>
      </c>
      <c r="K8" s="134" t="s">
        <v>113</v>
      </c>
      <c r="L8" s="134" t="s">
        <v>109</v>
      </c>
      <c r="M8" s="135" t="s">
        <v>110</v>
      </c>
      <c r="N8" s="135" t="s">
        <v>114</v>
      </c>
      <c r="O8" s="201" t="s">
        <v>115</v>
      </c>
    </row>
    <row r="9" spans="1:15" ht="12" customHeight="1">
      <c r="A9" s="49" t="s">
        <v>116</v>
      </c>
      <c r="B9" s="50">
        <v>0</v>
      </c>
      <c r="C9" s="53">
        <v>0</v>
      </c>
      <c r="D9" s="51"/>
      <c r="E9" s="119" t="str">
        <f>IFERROR(VLOOKUP(D9,Participation!$B$17:$K$48,10,FALSE),"Please Select Firm")</f>
        <v>Please Select Firm</v>
      </c>
      <c r="F9" s="50">
        <v>0</v>
      </c>
      <c r="G9" s="50">
        <v>0</v>
      </c>
      <c r="H9" s="52"/>
      <c r="I9" s="219" t="str">
        <f t="shared" ref="I9:I11" si="0">IF(H9="Subcontractor",F9*1,IF(ISBLANK(H9),"Please Select a Multiplier Effect",F9*0.6))</f>
        <v>Please Select a Multiplier Effect</v>
      </c>
      <c r="J9" s="218" t="str">
        <f t="shared" ref="J9:J11" si="1">IF(H9="Subcontractor",G9*1,IF(ISBLANK(H9),"Please Select a Multiplier Effect",G9*0.6))</f>
        <v>Please Select a Multiplier Effect</v>
      </c>
      <c r="K9" s="53">
        <v>0</v>
      </c>
      <c r="L9" s="50">
        <v>0</v>
      </c>
      <c r="M9" s="54"/>
      <c r="N9" s="220" t="str">
        <f>IF(M9="Subcontractor",K9*1,IF(ISBLANK(M9),"Please Select a Multiplier Effect",K9*0.6))</f>
        <v>Please Select a Multiplier Effect</v>
      </c>
      <c r="O9" s="221" t="str">
        <f>IF(M9="Subcontractor",L9*1,IF(ISBLANK(M9),"Please Select a Multiplier Effect",L9*0.6))</f>
        <v>Please Select a Multiplier Effect</v>
      </c>
    </row>
    <row r="10" spans="1:15" ht="12" customHeight="1">
      <c r="A10" s="49" t="s">
        <v>117</v>
      </c>
      <c r="B10" s="50">
        <v>0</v>
      </c>
      <c r="C10" s="53">
        <v>0</v>
      </c>
      <c r="D10" s="55"/>
      <c r="E10" s="119" t="str">
        <f>IFERROR(VLOOKUP(D10,Participation!$B$17:$K$48,10,FALSE),"Please Select Firm")</f>
        <v>Please Select Firm</v>
      </c>
      <c r="F10" s="50">
        <v>0</v>
      </c>
      <c r="G10" s="50">
        <v>0</v>
      </c>
      <c r="H10" s="56"/>
      <c r="I10" s="219" t="str">
        <f t="shared" si="0"/>
        <v>Please Select a Multiplier Effect</v>
      </c>
      <c r="J10" s="218" t="str">
        <f t="shared" si="1"/>
        <v>Please Select a Multiplier Effect</v>
      </c>
      <c r="K10" s="53">
        <v>0</v>
      </c>
      <c r="L10" s="50">
        <v>0</v>
      </c>
      <c r="M10" s="56"/>
      <c r="N10" s="220" t="str">
        <f t="shared" ref="N10:N59" si="2">IF(M10="Subcontractor",K10*1,IF(ISBLANK(M10),"Please Select a Multiplier Effect",K10*0.6))</f>
        <v>Please Select a Multiplier Effect</v>
      </c>
      <c r="O10" s="221" t="str">
        <f t="shared" ref="O10:O59" si="3">IF(M10="Subcontractor",L10*1,IF(ISBLANK(M10),"Please Select a Multiplier Effect",L10*0.6))</f>
        <v>Please Select a Multiplier Effect</v>
      </c>
    </row>
    <row r="11" spans="1:15" ht="12" customHeight="1" thickBot="1">
      <c r="A11" s="57" t="s">
        <v>118</v>
      </c>
      <c r="B11" s="50">
        <v>0</v>
      </c>
      <c r="C11" s="53">
        <v>0</v>
      </c>
      <c r="D11" s="55"/>
      <c r="E11" s="119" t="str">
        <f>IFERROR(VLOOKUP(D11,Participation!$B$17:$K$48,10,FALSE),"Please Select Firm")</f>
        <v>Please Select Firm</v>
      </c>
      <c r="F11" s="50">
        <v>0</v>
      </c>
      <c r="G11" s="50">
        <v>0</v>
      </c>
      <c r="H11" s="56"/>
      <c r="I11" s="219" t="str">
        <f t="shared" si="0"/>
        <v>Please Select a Multiplier Effect</v>
      </c>
      <c r="J11" s="218" t="str">
        <f t="shared" si="1"/>
        <v>Please Select a Multiplier Effect</v>
      </c>
      <c r="K11" s="53">
        <v>0</v>
      </c>
      <c r="L11" s="50">
        <v>0</v>
      </c>
      <c r="M11" s="56"/>
      <c r="N11" s="220" t="str">
        <f t="shared" si="2"/>
        <v>Please Select a Multiplier Effect</v>
      </c>
      <c r="O11" s="221" t="str">
        <f t="shared" si="3"/>
        <v>Please Select a Multiplier Effect</v>
      </c>
    </row>
    <row r="12" spans="1:15" ht="12" customHeight="1" thickBot="1">
      <c r="A12" s="58" t="s">
        <v>119</v>
      </c>
      <c r="B12" s="50">
        <v>0</v>
      </c>
      <c r="C12" s="53">
        <v>0</v>
      </c>
      <c r="D12" s="55"/>
      <c r="E12" s="119" t="str">
        <f>IFERROR(VLOOKUP(D12,Participation!$B$17:$K$48,10,FALSE),"Please Select Firm")</f>
        <v>Please Select Firm</v>
      </c>
      <c r="F12" s="50">
        <v>0</v>
      </c>
      <c r="G12" s="50">
        <v>0</v>
      </c>
      <c r="H12" s="56"/>
      <c r="I12" s="219" t="str">
        <f>IF(H12="Subcontractor",F12*1,IF(ISBLANK(H12),"Please Select a Multiplier Effect",F12*0.6))</f>
        <v>Please Select a Multiplier Effect</v>
      </c>
      <c r="J12" s="218" t="str">
        <f>IF(H12="Subcontractor",G12*1,IF(ISBLANK(H12),"Please Select a Multiplier Effect",G12*0.6))</f>
        <v>Please Select a Multiplier Effect</v>
      </c>
      <c r="K12" s="53">
        <v>0</v>
      </c>
      <c r="L12" s="50">
        <v>0</v>
      </c>
      <c r="M12" s="56"/>
      <c r="N12" s="220" t="str">
        <f t="shared" si="2"/>
        <v>Please Select a Multiplier Effect</v>
      </c>
      <c r="O12" s="221" t="str">
        <f t="shared" si="3"/>
        <v>Please Select a Multiplier Effect</v>
      </c>
    </row>
    <row r="13" spans="1:15" ht="12" customHeight="1" thickBot="1">
      <c r="A13" s="58" t="s">
        <v>120</v>
      </c>
      <c r="B13" s="50">
        <v>0</v>
      </c>
      <c r="C13" s="53">
        <v>0</v>
      </c>
      <c r="D13" s="55"/>
      <c r="E13" s="119" t="str">
        <f>IFERROR(VLOOKUP(D13,Participation!$B$17:$K$48,10,FALSE),"Please Select Firm")</f>
        <v>Please Select Firm</v>
      </c>
      <c r="F13" s="50">
        <v>0</v>
      </c>
      <c r="G13" s="50">
        <v>0</v>
      </c>
      <c r="H13" s="56"/>
      <c r="I13" s="219" t="str">
        <f t="shared" ref="I13:I59" si="4">IF(H13="Subcontractor",F13*1,IF(ISBLANK(H13),"Please Select a Multiplier Effect",F13*0.6))</f>
        <v>Please Select a Multiplier Effect</v>
      </c>
      <c r="J13" s="218" t="str">
        <f t="shared" ref="J13:J59" si="5">IF(H13="Subcontractor",G13*1,IF(ISBLANK(H13),"Please Select a Multiplier Effect",G13*0.6))</f>
        <v>Please Select a Multiplier Effect</v>
      </c>
      <c r="K13" s="53">
        <v>0</v>
      </c>
      <c r="L13" s="50">
        <v>0</v>
      </c>
      <c r="M13" s="56"/>
      <c r="N13" s="220" t="str">
        <f t="shared" si="2"/>
        <v>Please Select a Multiplier Effect</v>
      </c>
      <c r="O13" s="221" t="str">
        <f t="shared" si="3"/>
        <v>Please Select a Multiplier Effect</v>
      </c>
    </row>
    <row r="14" spans="1:15" ht="12" customHeight="1" thickBot="1">
      <c r="A14" s="58" t="s">
        <v>121</v>
      </c>
      <c r="B14" s="50">
        <v>0</v>
      </c>
      <c r="C14" s="53">
        <v>0</v>
      </c>
      <c r="D14" s="55"/>
      <c r="E14" s="119" t="str">
        <f>IFERROR(VLOOKUP(D14,Participation!$B$17:$K$48,10,FALSE),"Please Select Firm")</f>
        <v>Please Select Firm</v>
      </c>
      <c r="F14" s="50">
        <v>0</v>
      </c>
      <c r="G14" s="115">
        <v>0</v>
      </c>
      <c r="H14" s="56"/>
      <c r="I14" s="219" t="str">
        <f t="shared" si="4"/>
        <v>Please Select a Multiplier Effect</v>
      </c>
      <c r="J14" s="218" t="str">
        <f t="shared" si="5"/>
        <v>Please Select a Multiplier Effect</v>
      </c>
      <c r="K14" s="53">
        <v>0</v>
      </c>
      <c r="L14" s="50">
        <v>0</v>
      </c>
      <c r="M14" s="56"/>
      <c r="N14" s="220" t="str">
        <f>IF(M14="Subcontractor",K14*1,IF(ISBLANK(M14),"Please Select a Multiplier Effect",K14*0.6))</f>
        <v>Please Select a Multiplier Effect</v>
      </c>
      <c r="O14" s="221" t="str">
        <f t="shared" si="3"/>
        <v>Please Select a Multiplier Effect</v>
      </c>
    </row>
    <row r="15" spans="1:15" ht="12" customHeight="1" thickBot="1">
      <c r="A15" s="58" t="s">
        <v>122</v>
      </c>
      <c r="B15" s="50">
        <v>0</v>
      </c>
      <c r="C15" s="53">
        <v>0</v>
      </c>
      <c r="D15" s="55"/>
      <c r="E15" s="119" t="str">
        <f>IFERROR(VLOOKUP(D15,Participation!$B$17:$K$48,10,FALSE),"Please Select Firm")</f>
        <v>Please Select Firm</v>
      </c>
      <c r="F15" s="50">
        <v>0</v>
      </c>
      <c r="G15" s="50">
        <v>0</v>
      </c>
      <c r="H15" s="56"/>
      <c r="I15" s="219" t="str">
        <f t="shared" si="4"/>
        <v>Please Select a Multiplier Effect</v>
      </c>
      <c r="J15" s="218" t="str">
        <f t="shared" si="5"/>
        <v>Please Select a Multiplier Effect</v>
      </c>
      <c r="K15" s="53">
        <v>0</v>
      </c>
      <c r="L15" s="50">
        <v>0</v>
      </c>
      <c r="M15" s="56"/>
      <c r="N15" s="220" t="str">
        <f t="shared" si="2"/>
        <v>Please Select a Multiplier Effect</v>
      </c>
      <c r="O15" s="221" t="str">
        <f t="shared" si="3"/>
        <v>Please Select a Multiplier Effect</v>
      </c>
    </row>
    <row r="16" spans="1:15" ht="12" customHeight="1" thickBot="1">
      <c r="A16" s="58" t="s">
        <v>123</v>
      </c>
      <c r="B16" s="50">
        <v>0</v>
      </c>
      <c r="C16" s="53">
        <v>0</v>
      </c>
      <c r="D16" s="55"/>
      <c r="E16" s="119" t="str">
        <f>IFERROR(VLOOKUP(D16,Participation!$B$17:$K$48,10,FALSE),"Please Select Firm")</f>
        <v>Please Select Firm</v>
      </c>
      <c r="F16" s="50">
        <v>0</v>
      </c>
      <c r="G16" s="50">
        <v>0</v>
      </c>
      <c r="H16" s="56"/>
      <c r="I16" s="219" t="str">
        <f t="shared" si="4"/>
        <v>Please Select a Multiplier Effect</v>
      </c>
      <c r="J16" s="218" t="str">
        <f t="shared" si="5"/>
        <v>Please Select a Multiplier Effect</v>
      </c>
      <c r="K16" s="53">
        <v>0</v>
      </c>
      <c r="L16" s="50">
        <v>0</v>
      </c>
      <c r="M16" s="56"/>
      <c r="N16" s="220" t="str">
        <f t="shared" si="2"/>
        <v>Please Select a Multiplier Effect</v>
      </c>
      <c r="O16" s="221" t="str">
        <f t="shared" si="3"/>
        <v>Please Select a Multiplier Effect</v>
      </c>
    </row>
    <row r="17" spans="1:15" ht="12" customHeight="1" thickBot="1">
      <c r="A17" s="58" t="s">
        <v>124</v>
      </c>
      <c r="B17" s="50">
        <v>0</v>
      </c>
      <c r="C17" s="53">
        <v>0</v>
      </c>
      <c r="D17" s="55"/>
      <c r="E17" s="119" t="str">
        <f>IFERROR(VLOOKUP(D17,Participation!$B$17:$K$48,10,FALSE),"Please Select Firm")</f>
        <v>Please Select Firm</v>
      </c>
      <c r="F17" s="50">
        <v>0</v>
      </c>
      <c r="G17" s="50">
        <v>0</v>
      </c>
      <c r="H17" s="56"/>
      <c r="I17" s="219" t="str">
        <f t="shared" si="4"/>
        <v>Please Select a Multiplier Effect</v>
      </c>
      <c r="J17" s="218" t="str">
        <f t="shared" si="5"/>
        <v>Please Select a Multiplier Effect</v>
      </c>
      <c r="K17" s="53">
        <v>0</v>
      </c>
      <c r="L17" s="50">
        <v>0</v>
      </c>
      <c r="M17" s="56"/>
      <c r="N17" s="220" t="str">
        <f t="shared" si="2"/>
        <v>Please Select a Multiplier Effect</v>
      </c>
      <c r="O17" s="221" t="str">
        <f t="shared" si="3"/>
        <v>Please Select a Multiplier Effect</v>
      </c>
    </row>
    <row r="18" spans="1:15" ht="12" customHeight="1" thickBot="1">
      <c r="A18" s="58" t="s">
        <v>125</v>
      </c>
      <c r="B18" s="50">
        <v>0</v>
      </c>
      <c r="C18" s="53">
        <v>0</v>
      </c>
      <c r="D18" s="55"/>
      <c r="E18" s="119" t="str">
        <f>IFERROR(VLOOKUP(D18,Participation!$B$17:$K$48,10,FALSE),"Please Select Firm")</f>
        <v>Please Select Firm</v>
      </c>
      <c r="F18" s="50">
        <v>0</v>
      </c>
      <c r="G18" s="50">
        <v>0</v>
      </c>
      <c r="H18" s="56"/>
      <c r="I18" s="219" t="str">
        <f t="shared" si="4"/>
        <v>Please Select a Multiplier Effect</v>
      </c>
      <c r="J18" s="218" t="str">
        <f t="shared" si="5"/>
        <v>Please Select a Multiplier Effect</v>
      </c>
      <c r="K18" s="53">
        <v>0</v>
      </c>
      <c r="L18" s="50">
        <v>0</v>
      </c>
      <c r="M18" s="56"/>
      <c r="N18" s="220" t="str">
        <f t="shared" si="2"/>
        <v>Please Select a Multiplier Effect</v>
      </c>
      <c r="O18" s="221" t="str">
        <f t="shared" si="3"/>
        <v>Please Select a Multiplier Effect</v>
      </c>
    </row>
    <row r="19" spans="1:15" ht="12" customHeight="1" thickBot="1">
      <c r="A19" s="58" t="s">
        <v>126</v>
      </c>
      <c r="B19" s="50">
        <v>0</v>
      </c>
      <c r="C19" s="53">
        <v>0</v>
      </c>
      <c r="D19" s="55"/>
      <c r="E19" s="119" t="str">
        <f>IFERROR(VLOOKUP(D19,Participation!$B$17:$K$48,10,FALSE),"Please Select Firm")</f>
        <v>Please Select Firm</v>
      </c>
      <c r="F19" s="50">
        <v>0</v>
      </c>
      <c r="G19" s="50">
        <v>0</v>
      </c>
      <c r="H19" s="56"/>
      <c r="I19" s="219" t="str">
        <f t="shared" si="4"/>
        <v>Please Select a Multiplier Effect</v>
      </c>
      <c r="J19" s="218" t="str">
        <f t="shared" si="5"/>
        <v>Please Select a Multiplier Effect</v>
      </c>
      <c r="K19" s="53">
        <v>0</v>
      </c>
      <c r="L19" s="50">
        <v>0</v>
      </c>
      <c r="M19" s="56"/>
      <c r="N19" s="220" t="str">
        <f t="shared" si="2"/>
        <v>Please Select a Multiplier Effect</v>
      </c>
      <c r="O19" s="221" t="str">
        <f t="shared" si="3"/>
        <v>Please Select a Multiplier Effect</v>
      </c>
    </row>
    <row r="20" spans="1:15" ht="12" customHeight="1" thickBot="1">
      <c r="A20" s="58" t="s">
        <v>127</v>
      </c>
      <c r="B20" s="50">
        <v>0</v>
      </c>
      <c r="C20" s="53">
        <v>0</v>
      </c>
      <c r="D20" s="55"/>
      <c r="E20" s="119" t="str">
        <f>IFERROR(VLOOKUP(D20,Participation!$B$17:$K$48,10,FALSE),"Please Select Firm")</f>
        <v>Please Select Firm</v>
      </c>
      <c r="F20" s="50">
        <v>0</v>
      </c>
      <c r="G20" s="50">
        <v>0</v>
      </c>
      <c r="H20" s="56"/>
      <c r="I20" s="219" t="str">
        <f t="shared" si="4"/>
        <v>Please Select a Multiplier Effect</v>
      </c>
      <c r="J20" s="218" t="str">
        <f t="shared" si="5"/>
        <v>Please Select a Multiplier Effect</v>
      </c>
      <c r="K20" s="53">
        <v>0</v>
      </c>
      <c r="L20" s="50">
        <v>0</v>
      </c>
      <c r="M20" s="56"/>
      <c r="N20" s="220" t="str">
        <f t="shared" si="2"/>
        <v>Please Select a Multiplier Effect</v>
      </c>
      <c r="O20" s="221" t="str">
        <f t="shared" si="3"/>
        <v>Please Select a Multiplier Effect</v>
      </c>
    </row>
    <row r="21" spans="1:15" ht="12" customHeight="1" thickBot="1">
      <c r="A21" s="58" t="s">
        <v>128</v>
      </c>
      <c r="B21" s="50">
        <v>0</v>
      </c>
      <c r="C21" s="53">
        <v>0</v>
      </c>
      <c r="D21" s="55"/>
      <c r="E21" s="119" t="str">
        <f>IFERROR(VLOOKUP(D21,Participation!$B$17:$K$48,10,FALSE),"Please Select Firm")</f>
        <v>Please Select Firm</v>
      </c>
      <c r="F21" s="50">
        <v>0</v>
      </c>
      <c r="G21" s="50">
        <v>0</v>
      </c>
      <c r="H21" s="56"/>
      <c r="I21" s="219" t="str">
        <f t="shared" si="4"/>
        <v>Please Select a Multiplier Effect</v>
      </c>
      <c r="J21" s="218" t="str">
        <f t="shared" si="5"/>
        <v>Please Select a Multiplier Effect</v>
      </c>
      <c r="K21" s="53">
        <v>0</v>
      </c>
      <c r="L21" s="50">
        <v>0</v>
      </c>
      <c r="M21" s="56"/>
      <c r="N21" s="220" t="str">
        <f t="shared" si="2"/>
        <v>Please Select a Multiplier Effect</v>
      </c>
      <c r="O21" s="221" t="str">
        <f t="shared" si="3"/>
        <v>Please Select a Multiplier Effect</v>
      </c>
    </row>
    <row r="22" spans="1:15" ht="12" customHeight="1" thickBot="1">
      <c r="A22" s="58" t="s">
        <v>129</v>
      </c>
      <c r="B22" s="50">
        <v>0</v>
      </c>
      <c r="C22" s="53">
        <v>0</v>
      </c>
      <c r="D22" s="55"/>
      <c r="E22" s="119" t="str">
        <f>IFERROR(VLOOKUP(D22,Participation!$B$17:$K$48,10,FALSE),"Please Select Firm")</f>
        <v>Please Select Firm</v>
      </c>
      <c r="F22" s="50">
        <v>0</v>
      </c>
      <c r="G22" s="50">
        <v>0</v>
      </c>
      <c r="H22" s="56"/>
      <c r="I22" s="219" t="str">
        <f t="shared" si="4"/>
        <v>Please Select a Multiplier Effect</v>
      </c>
      <c r="J22" s="218" t="str">
        <f t="shared" si="5"/>
        <v>Please Select a Multiplier Effect</v>
      </c>
      <c r="K22" s="53">
        <v>0</v>
      </c>
      <c r="L22" s="50">
        <v>0</v>
      </c>
      <c r="M22" s="56"/>
      <c r="N22" s="220" t="str">
        <f t="shared" si="2"/>
        <v>Please Select a Multiplier Effect</v>
      </c>
      <c r="O22" s="221" t="str">
        <f t="shared" si="3"/>
        <v>Please Select a Multiplier Effect</v>
      </c>
    </row>
    <row r="23" spans="1:15" ht="12" customHeight="1" thickBot="1">
      <c r="A23" s="58" t="s">
        <v>130</v>
      </c>
      <c r="B23" s="50">
        <v>0</v>
      </c>
      <c r="C23" s="53">
        <v>0</v>
      </c>
      <c r="D23" s="55"/>
      <c r="E23" s="119" t="str">
        <f>IFERROR(VLOOKUP(D23,Participation!$B$17:$K$48,10,FALSE),"Please Select Firm")</f>
        <v>Please Select Firm</v>
      </c>
      <c r="F23" s="50">
        <v>0</v>
      </c>
      <c r="G23" s="50">
        <v>0</v>
      </c>
      <c r="H23" s="56"/>
      <c r="I23" s="219" t="str">
        <f t="shared" si="4"/>
        <v>Please Select a Multiplier Effect</v>
      </c>
      <c r="J23" s="218" t="str">
        <f t="shared" si="5"/>
        <v>Please Select a Multiplier Effect</v>
      </c>
      <c r="K23" s="53">
        <v>0</v>
      </c>
      <c r="L23" s="50">
        <v>0</v>
      </c>
      <c r="M23" s="56"/>
      <c r="N23" s="220" t="str">
        <f t="shared" si="2"/>
        <v>Please Select a Multiplier Effect</v>
      </c>
      <c r="O23" s="221" t="str">
        <f t="shared" si="3"/>
        <v>Please Select a Multiplier Effect</v>
      </c>
    </row>
    <row r="24" spans="1:15" ht="12" customHeight="1" thickBot="1">
      <c r="A24" s="58" t="s">
        <v>131</v>
      </c>
      <c r="B24" s="50">
        <v>0</v>
      </c>
      <c r="C24" s="53">
        <v>0</v>
      </c>
      <c r="D24" s="55"/>
      <c r="E24" s="119" t="str">
        <f>IFERROR(VLOOKUP(D24,Participation!$B$17:$K$48,10,FALSE),"Please Select Firm")</f>
        <v>Please Select Firm</v>
      </c>
      <c r="F24" s="50">
        <v>0</v>
      </c>
      <c r="G24" s="50">
        <v>0</v>
      </c>
      <c r="H24" s="56"/>
      <c r="I24" s="219" t="str">
        <f t="shared" si="4"/>
        <v>Please Select a Multiplier Effect</v>
      </c>
      <c r="J24" s="218" t="str">
        <f t="shared" si="5"/>
        <v>Please Select a Multiplier Effect</v>
      </c>
      <c r="K24" s="53">
        <v>0</v>
      </c>
      <c r="L24" s="50">
        <v>0</v>
      </c>
      <c r="M24" s="56"/>
      <c r="N24" s="220" t="str">
        <f t="shared" si="2"/>
        <v>Please Select a Multiplier Effect</v>
      </c>
      <c r="O24" s="221" t="str">
        <f t="shared" si="3"/>
        <v>Please Select a Multiplier Effect</v>
      </c>
    </row>
    <row r="25" spans="1:15" ht="12" customHeight="1" thickBot="1">
      <c r="A25" s="58" t="s">
        <v>132</v>
      </c>
      <c r="B25" s="50">
        <v>0</v>
      </c>
      <c r="C25" s="53">
        <v>0</v>
      </c>
      <c r="D25" s="55"/>
      <c r="E25" s="119" t="str">
        <f>IFERROR(VLOOKUP(D25,Participation!$B$17:$K$48,10,FALSE),"Please Select Firm")</f>
        <v>Please Select Firm</v>
      </c>
      <c r="F25" s="50">
        <v>0</v>
      </c>
      <c r="G25" s="50">
        <v>0</v>
      </c>
      <c r="H25" s="56"/>
      <c r="I25" s="219" t="str">
        <f t="shared" si="4"/>
        <v>Please Select a Multiplier Effect</v>
      </c>
      <c r="J25" s="218" t="str">
        <f t="shared" si="5"/>
        <v>Please Select a Multiplier Effect</v>
      </c>
      <c r="K25" s="53">
        <v>0</v>
      </c>
      <c r="L25" s="50">
        <v>0</v>
      </c>
      <c r="M25" s="56"/>
      <c r="N25" s="220" t="str">
        <f t="shared" si="2"/>
        <v>Please Select a Multiplier Effect</v>
      </c>
      <c r="O25" s="221" t="str">
        <f t="shared" si="3"/>
        <v>Please Select a Multiplier Effect</v>
      </c>
    </row>
    <row r="26" spans="1:15" ht="12" customHeight="1" thickBot="1">
      <c r="A26" s="58" t="s">
        <v>133</v>
      </c>
      <c r="B26" s="50">
        <v>0</v>
      </c>
      <c r="C26" s="53">
        <v>0</v>
      </c>
      <c r="D26" s="55"/>
      <c r="E26" s="119" t="str">
        <f>IFERROR(VLOOKUP(D26,Participation!$B$17:$K$48,10,FALSE),"Please Select Firm")</f>
        <v>Please Select Firm</v>
      </c>
      <c r="F26" s="50">
        <v>0</v>
      </c>
      <c r="G26" s="50">
        <v>0</v>
      </c>
      <c r="H26" s="56"/>
      <c r="I26" s="219" t="str">
        <f t="shared" si="4"/>
        <v>Please Select a Multiplier Effect</v>
      </c>
      <c r="J26" s="218" t="str">
        <f t="shared" si="5"/>
        <v>Please Select a Multiplier Effect</v>
      </c>
      <c r="K26" s="53">
        <v>0</v>
      </c>
      <c r="L26" s="50">
        <v>0</v>
      </c>
      <c r="M26" s="56"/>
      <c r="N26" s="220" t="str">
        <f t="shared" si="2"/>
        <v>Please Select a Multiplier Effect</v>
      </c>
      <c r="O26" s="221" t="str">
        <f t="shared" si="3"/>
        <v>Please Select a Multiplier Effect</v>
      </c>
    </row>
    <row r="27" spans="1:15" ht="12" customHeight="1" thickBot="1">
      <c r="A27" s="58" t="s">
        <v>134</v>
      </c>
      <c r="B27" s="50">
        <v>0</v>
      </c>
      <c r="C27" s="53">
        <v>0</v>
      </c>
      <c r="D27" s="55"/>
      <c r="E27" s="119" t="str">
        <f>IFERROR(VLOOKUP(D27,Participation!$B$17:$K$48,10,FALSE),"Please Select Firm")</f>
        <v>Please Select Firm</v>
      </c>
      <c r="F27" s="50">
        <v>0</v>
      </c>
      <c r="G27" s="50">
        <v>0</v>
      </c>
      <c r="H27" s="56"/>
      <c r="I27" s="219" t="str">
        <f t="shared" si="4"/>
        <v>Please Select a Multiplier Effect</v>
      </c>
      <c r="J27" s="218" t="str">
        <f t="shared" si="5"/>
        <v>Please Select a Multiplier Effect</v>
      </c>
      <c r="K27" s="53">
        <v>0</v>
      </c>
      <c r="L27" s="50">
        <v>0</v>
      </c>
      <c r="M27" s="56"/>
      <c r="N27" s="220" t="str">
        <f t="shared" si="2"/>
        <v>Please Select a Multiplier Effect</v>
      </c>
      <c r="O27" s="221" t="str">
        <f t="shared" si="3"/>
        <v>Please Select a Multiplier Effect</v>
      </c>
    </row>
    <row r="28" spans="1:15" ht="12" customHeight="1" thickBot="1">
      <c r="A28" s="58" t="s">
        <v>135</v>
      </c>
      <c r="B28" s="50">
        <v>0</v>
      </c>
      <c r="C28" s="53">
        <v>0</v>
      </c>
      <c r="D28" s="55"/>
      <c r="E28" s="119" t="str">
        <f>IFERROR(VLOOKUP(D28,Participation!$B$17:$K$48,10,FALSE),"Please Select Firm")</f>
        <v>Please Select Firm</v>
      </c>
      <c r="F28" s="50">
        <v>0</v>
      </c>
      <c r="G28" s="50">
        <v>0</v>
      </c>
      <c r="H28" s="56"/>
      <c r="I28" s="219" t="str">
        <f t="shared" si="4"/>
        <v>Please Select a Multiplier Effect</v>
      </c>
      <c r="J28" s="218" t="str">
        <f t="shared" si="5"/>
        <v>Please Select a Multiplier Effect</v>
      </c>
      <c r="K28" s="53">
        <v>0</v>
      </c>
      <c r="L28" s="50">
        <v>0</v>
      </c>
      <c r="M28" s="56"/>
      <c r="N28" s="220" t="str">
        <f t="shared" si="2"/>
        <v>Please Select a Multiplier Effect</v>
      </c>
      <c r="O28" s="221" t="str">
        <f t="shared" si="3"/>
        <v>Please Select a Multiplier Effect</v>
      </c>
    </row>
    <row r="29" spans="1:15" ht="12" customHeight="1" thickBot="1">
      <c r="A29" s="58" t="s">
        <v>136</v>
      </c>
      <c r="B29" s="50">
        <v>0</v>
      </c>
      <c r="C29" s="53">
        <v>0</v>
      </c>
      <c r="D29" s="55"/>
      <c r="E29" s="119" t="str">
        <f>IFERROR(VLOOKUP(D29,Participation!$B$17:$K$48,10,FALSE),"Please Select Firm")</f>
        <v>Please Select Firm</v>
      </c>
      <c r="F29" s="50">
        <v>0</v>
      </c>
      <c r="G29" s="50">
        <v>0</v>
      </c>
      <c r="H29" s="56"/>
      <c r="I29" s="219" t="str">
        <f t="shared" si="4"/>
        <v>Please Select a Multiplier Effect</v>
      </c>
      <c r="J29" s="218" t="str">
        <f t="shared" si="5"/>
        <v>Please Select a Multiplier Effect</v>
      </c>
      <c r="K29" s="53">
        <v>0</v>
      </c>
      <c r="L29" s="50">
        <v>0</v>
      </c>
      <c r="M29" s="56"/>
      <c r="N29" s="220" t="str">
        <f t="shared" si="2"/>
        <v>Please Select a Multiplier Effect</v>
      </c>
      <c r="O29" s="221" t="str">
        <f t="shared" si="3"/>
        <v>Please Select a Multiplier Effect</v>
      </c>
    </row>
    <row r="30" spans="1:15" ht="12" customHeight="1" thickBot="1">
      <c r="A30" s="58" t="s">
        <v>137</v>
      </c>
      <c r="B30" s="50">
        <v>0</v>
      </c>
      <c r="C30" s="53">
        <v>0</v>
      </c>
      <c r="D30" s="55"/>
      <c r="E30" s="119" t="str">
        <f>IFERROR(VLOOKUP(D30,Participation!$B$17:$K$48,10,FALSE),"Please Select Firm")</f>
        <v>Please Select Firm</v>
      </c>
      <c r="F30" s="50">
        <v>0</v>
      </c>
      <c r="G30" s="50">
        <v>0</v>
      </c>
      <c r="H30" s="56"/>
      <c r="I30" s="219" t="str">
        <f t="shared" si="4"/>
        <v>Please Select a Multiplier Effect</v>
      </c>
      <c r="J30" s="218" t="str">
        <f t="shared" si="5"/>
        <v>Please Select a Multiplier Effect</v>
      </c>
      <c r="K30" s="53">
        <v>0</v>
      </c>
      <c r="L30" s="50">
        <v>0</v>
      </c>
      <c r="M30" s="56"/>
      <c r="N30" s="220" t="str">
        <f t="shared" si="2"/>
        <v>Please Select a Multiplier Effect</v>
      </c>
      <c r="O30" s="221" t="str">
        <f t="shared" si="3"/>
        <v>Please Select a Multiplier Effect</v>
      </c>
    </row>
    <row r="31" spans="1:15" ht="12" customHeight="1" thickBot="1">
      <c r="A31" s="58" t="s">
        <v>138</v>
      </c>
      <c r="B31" s="50">
        <v>0</v>
      </c>
      <c r="C31" s="53">
        <v>0</v>
      </c>
      <c r="D31" s="55"/>
      <c r="E31" s="119" t="str">
        <f>IFERROR(VLOOKUP(D31,Participation!$B$17:$K$48,10,FALSE),"Please Select Firm")</f>
        <v>Please Select Firm</v>
      </c>
      <c r="F31" s="50">
        <v>0</v>
      </c>
      <c r="G31" s="50">
        <v>0</v>
      </c>
      <c r="H31" s="56"/>
      <c r="I31" s="219" t="str">
        <f t="shared" si="4"/>
        <v>Please Select a Multiplier Effect</v>
      </c>
      <c r="J31" s="218" t="str">
        <f t="shared" si="5"/>
        <v>Please Select a Multiplier Effect</v>
      </c>
      <c r="K31" s="53">
        <v>0</v>
      </c>
      <c r="L31" s="50">
        <v>0</v>
      </c>
      <c r="M31" s="56"/>
      <c r="N31" s="220" t="str">
        <f t="shared" si="2"/>
        <v>Please Select a Multiplier Effect</v>
      </c>
      <c r="O31" s="221" t="str">
        <f t="shared" si="3"/>
        <v>Please Select a Multiplier Effect</v>
      </c>
    </row>
    <row r="32" spans="1:15" ht="12" customHeight="1" thickBot="1">
      <c r="A32" s="58" t="s">
        <v>139</v>
      </c>
      <c r="B32" s="50">
        <v>0</v>
      </c>
      <c r="C32" s="53">
        <v>0</v>
      </c>
      <c r="D32" s="55"/>
      <c r="E32" s="119" t="str">
        <f>IFERROR(VLOOKUP(D32,Participation!$B$17:$K$48,10,FALSE),"Please Select Firm")</f>
        <v>Please Select Firm</v>
      </c>
      <c r="F32" s="50">
        <v>0</v>
      </c>
      <c r="G32" s="50">
        <v>0</v>
      </c>
      <c r="H32" s="56"/>
      <c r="I32" s="219" t="str">
        <f t="shared" si="4"/>
        <v>Please Select a Multiplier Effect</v>
      </c>
      <c r="J32" s="218" t="str">
        <f t="shared" si="5"/>
        <v>Please Select a Multiplier Effect</v>
      </c>
      <c r="K32" s="53">
        <v>0</v>
      </c>
      <c r="L32" s="50">
        <v>0</v>
      </c>
      <c r="M32" s="56"/>
      <c r="N32" s="220" t="str">
        <f t="shared" si="2"/>
        <v>Please Select a Multiplier Effect</v>
      </c>
      <c r="O32" s="221" t="str">
        <f t="shared" si="3"/>
        <v>Please Select a Multiplier Effect</v>
      </c>
    </row>
    <row r="33" spans="1:15" ht="12" customHeight="1" thickBot="1">
      <c r="A33" s="58" t="s">
        <v>140</v>
      </c>
      <c r="B33" s="50">
        <v>0</v>
      </c>
      <c r="C33" s="53">
        <v>0</v>
      </c>
      <c r="D33" s="55"/>
      <c r="E33" s="119" t="str">
        <f>IFERROR(VLOOKUP(D33,Participation!$B$17:$K$48,10,FALSE),"Please Select Firm")</f>
        <v>Please Select Firm</v>
      </c>
      <c r="F33" s="50">
        <v>0</v>
      </c>
      <c r="G33" s="50">
        <v>0</v>
      </c>
      <c r="H33" s="56"/>
      <c r="I33" s="219" t="str">
        <f t="shared" si="4"/>
        <v>Please Select a Multiplier Effect</v>
      </c>
      <c r="J33" s="218" t="str">
        <f t="shared" si="5"/>
        <v>Please Select a Multiplier Effect</v>
      </c>
      <c r="K33" s="53">
        <v>0</v>
      </c>
      <c r="L33" s="50">
        <v>0</v>
      </c>
      <c r="M33" s="56"/>
      <c r="N33" s="220" t="str">
        <f t="shared" si="2"/>
        <v>Please Select a Multiplier Effect</v>
      </c>
      <c r="O33" s="221" t="str">
        <f t="shared" si="3"/>
        <v>Please Select a Multiplier Effect</v>
      </c>
    </row>
    <row r="34" spans="1:15" ht="12" customHeight="1" thickBot="1">
      <c r="A34" s="58" t="s">
        <v>141</v>
      </c>
      <c r="B34" s="50">
        <v>0</v>
      </c>
      <c r="C34" s="53">
        <v>0</v>
      </c>
      <c r="D34" s="55"/>
      <c r="E34" s="119" t="str">
        <f>IFERROR(VLOOKUP(D34,Participation!$B$17:$K$48,10,FALSE),"Please Select Firm")</f>
        <v>Please Select Firm</v>
      </c>
      <c r="F34" s="50">
        <v>0</v>
      </c>
      <c r="G34" s="50">
        <v>0</v>
      </c>
      <c r="H34" s="56"/>
      <c r="I34" s="219" t="str">
        <f t="shared" si="4"/>
        <v>Please Select a Multiplier Effect</v>
      </c>
      <c r="J34" s="218" t="str">
        <f t="shared" si="5"/>
        <v>Please Select a Multiplier Effect</v>
      </c>
      <c r="K34" s="53">
        <v>0</v>
      </c>
      <c r="L34" s="50">
        <v>0</v>
      </c>
      <c r="M34" s="56"/>
      <c r="N34" s="220" t="str">
        <f t="shared" si="2"/>
        <v>Please Select a Multiplier Effect</v>
      </c>
      <c r="O34" s="221" t="str">
        <f t="shared" si="3"/>
        <v>Please Select a Multiplier Effect</v>
      </c>
    </row>
    <row r="35" spans="1:15" ht="12" customHeight="1" thickBot="1">
      <c r="A35" s="58" t="s">
        <v>142</v>
      </c>
      <c r="B35" s="50">
        <v>0</v>
      </c>
      <c r="C35" s="53">
        <v>0</v>
      </c>
      <c r="D35" s="55"/>
      <c r="E35" s="119" t="str">
        <f>IFERROR(VLOOKUP(D35,Participation!$B$17:$K$48,10,FALSE),"Please Select Firm")</f>
        <v>Please Select Firm</v>
      </c>
      <c r="F35" s="50">
        <v>0</v>
      </c>
      <c r="G35" s="50">
        <v>0</v>
      </c>
      <c r="H35" s="56"/>
      <c r="I35" s="219" t="str">
        <f t="shared" si="4"/>
        <v>Please Select a Multiplier Effect</v>
      </c>
      <c r="J35" s="218" t="str">
        <f t="shared" si="5"/>
        <v>Please Select a Multiplier Effect</v>
      </c>
      <c r="K35" s="53">
        <v>0</v>
      </c>
      <c r="L35" s="50">
        <v>0</v>
      </c>
      <c r="M35" s="56"/>
      <c r="N35" s="220" t="str">
        <f t="shared" si="2"/>
        <v>Please Select a Multiplier Effect</v>
      </c>
      <c r="O35" s="221" t="str">
        <f t="shared" si="3"/>
        <v>Please Select a Multiplier Effect</v>
      </c>
    </row>
    <row r="36" spans="1:15" ht="12" customHeight="1" thickBot="1">
      <c r="A36" s="58"/>
      <c r="B36" s="50">
        <v>0</v>
      </c>
      <c r="C36" s="53">
        <v>0</v>
      </c>
      <c r="D36" s="55"/>
      <c r="E36" s="119" t="str">
        <f>IFERROR(VLOOKUP(D36,Participation!$B$17:$K$48,10,FALSE),"Please Select Firm")</f>
        <v>Please Select Firm</v>
      </c>
      <c r="F36" s="50">
        <v>0</v>
      </c>
      <c r="G36" s="50">
        <v>0</v>
      </c>
      <c r="H36" s="56"/>
      <c r="I36" s="219" t="str">
        <f t="shared" si="4"/>
        <v>Please Select a Multiplier Effect</v>
      </c>
      <c r="J36" s="218" t="str">
        <f t="shared" si="5"/>
        <v>Please Select a Multiplier Effect</v>
      </c>
      <c r="K36" s="53">
        <v>0</v>
      </c>
      <c r="L36" s="50">
        <v>0</v>
      </c>
      <c r="M36" s="56"/>
      <c r="N36" s="220" t="str">
        <f t="shared" si="2"/>
        <v>Please Select a Multiplier Effect</v>
      </c>
      <c r="O36" s="221" t="str">
        <f t="shared" si="3"/>
        <v>Please Select a Multiplier Effect</v>
      </c>
    </row>
    <row r="37" spans="1:15" ht="12" customHeight="1" thickBot="1">
      <c r="A37" s="58"/>
      <c r="B37" s="50">
        <v>0</v>
      </c>
      <c r="C37" s="53">
        <v>0</v>
      </c>
      <c r="D37" s="55"/>
      <c r="E37" s="119" t="str">
        <f>IFERROR(VLOOKUP(D37,Participation!$B$17:$K$48,10,FALSE),"Please Select Firm")</f>
        <v>Please Select Firm</v>
      </c>
      <c r="F37" s="50">
        <v>0</v>
      </c>
      <c r="G37" s="50">
        <v>0</v>
      </c>
      <c r="H37" s="56"/>
      <c r="I37" s="219" t="str">
        <f t="shared" si="4"/>
        <v>Please Select a Multiplier Effect</v>
      </c>
      <c r="J37" s="218" t="str">
        <f t="shared" si="5"/>
        <v>Please Select a Multiplier Effect</v>
      </c>
      <c r="K37" s="53">
        <v>0</v>
      </c>
      <c r="L37" s="50">
        <v>0</v>
      </c>
      <c r="M37" s="56"/>
      <c r="N37" s="220" t="str">
        <f t="shared" si="2"/>
        <v>Please Select a Multiplier Effect</v>
      </c>
      <c r="O37" s="221" t="str">
        <f t="shared" si="3"/>
        <v>Please Select a Multiplier Effect</v>
      </c>
    </row>
    <row r="38" spans="1:15" ht="12" customHeight="1" thickBot="1">
      <c r="A38" s="58"/>
      <c r="B38" s="50">
        <v>0</v>
      </c>
      <c r="C38" s="53">
        <v>0</v>
      </c>
      <c r="D38" s="55"/>
      <c r="E38" s="119" t="str">
        <f>IFERROR(VLOOKUP(D38,Participation!$B$17:$K$48,10,FALSE),"Please Select Firm")</f>
        <v>Please Select Firm</v>
      </c>
      <c r="F38" s="50">
        <v>0</v>
      </c>
      <c r="G38" s="50">
        <v>0</v>
      </c>
      <c r="H38" s="56"/>
      <c r="I38" s="219" t="str">
        <f t="shared" si="4"/>
        <v>Please Select a Multiplier Effect</v>
      </c>
      <c r="J38" s="218" t="str">
        <f t="shared" si="5"/>
        <v>Please Select a Multiplier Effect</v>
      </c>
      <c r="K38" s="53">
        <v>0</v>
      </c>
      <c r="L38" s="50">
        <v>0</v>
      </c>
      <c r="M38" s="56"/>
      <c r="N38" s="220" t="str">
        <f t="shared" si="2"/>
        <v>Please Select a Multiplier Effect</v>
      </c>
      <c r="O38" s="221" t="str">
        <f t="shared" si="3"/>
        <v>Please Select a Multiplier Effect</v>
      </c>
    </row>
    <row r="39" spans="1:15" ht="12" customHeight="1" thickBot="1">
      <c r="A39" s="58"/>
      <c r="B39" s="50">
        <v>0</v>
      </c>
      <c r="C39" s="53">
        <v>0</v>
      </c>
      <c r="D39" s="55"/>
      <c r="E39" s="119" t="str">
        <f>IFERROR(VLOOKUP(D39,Participation!$B$17:$K$48,10,FALSE),"Please Select Firm")</f>
        <v>Please Select Firm</v>
      </c>
      <c r="F39" s="50">
        <v>0</v>
      </c>
      <c r="G39" s="50">
        <v>0</v>
      </c>
      <c r="H39" s="56"/>
      <c r="I39" s="219" t="str">
        <f t="shared" si="4"/>
        <v>Please Select a Multiplier Effect</v>
      </c>
      <c r="J39" s="218" t="str">
        <f t="shared" si="5"/>
        <v>Please Select a Multiplier Effect</v>
      </c>
      <c r="K39" s="53">
        <v>0</v>
      </c>
      <c r="L39" s="50">
        <v>0</v>
      </c>
      <c r="M39" s="56"/>
      <c r="N39" s="220" t="str">
        <f t="shared" si="2"/>
        <v>Please Select a Multiplier Effect</v>
      </c>
      <c r="O39" s="221" t="str">
        <f t="shared" si="3"/>
        <v>Please Select a Multiplier Effect</v>
      </c>
    </row>
    <row r="40" spans="1:15" ht="12" customHeight="1" thickBot="1">
      <c r="A40" s="58"/>
      <c r="B40" s="50">
        <v>0</v>
      </c>
      <c r="C40" s="53">
        <v>0</v>
      </c>
      <c r="D40" s="55"/>
      <c r="E40" s="119" t="str">
        <f>IFERROR(VLOOKUP(D40,Participation!$B$17:$K$48,10,FALSE),"Please Select Firm")</f>
        <v>Please Select Firm</v>
      </c>
      <c r="F40" s="50">
        <v>0</v>
      </c>
      <c r="G40" s="50">
        <v>0</v>
      </c>
      <c r="H40" s="56"/>
      <c r="I40" s="219" t="str">
        <f t="shared" si="4"/>
        <v>Please Select a Multiplier Effect</v>
      </c>
      <c r="J40" s="218" t="str">
        <f t="shared" si="5"/>
        <v>Please Select a Multiplier Effect</v>
      </c>
      <c r="K40" s="53">
        <v>0</v>
      </c>
      <c r="L40" s="50">
        <v>0</v>
      </c>
      <c r="M40" s="56"/>
      <c r="N40" s="220" t="str">
        <f t="shared" si="2"/>
        <v>Please Select a Multiplier Effect</v>
      </c>
      <c r="O40" s="221" t="str">
        <f t="shared" si="3"/>
        <v>Please Select a Multiplier Effect</v>
      </c>
    </row>
    <row r="41" spans="1:15" ht="12" customHeight="1" thickBot="1">
      <c r="A41" s="58"/>
      <c r="B41" s="50">
        <v>0</v>
      </c>
      <c r="C41" s="53">
        <v>0</v>
      </c>
      <c r="D41" s="55"/>
      <c r="E41" s="119" t="str">
        <f>IFERROR(VLOOKUP(D41,Participation!$B$17:$K$48,10,FALSE),"Please Select Firm")</f>
        <v>Please Select Firm</v>
      </c>
      <c r="F41" s="50">
        <v>0</v>
      </c>
      <c r="G41" s="50">
        <v>0</v>
      </c>
      <c r="H41" s="56"/>
      <c r="I41" s="219" t="str">
        <f t="shared" si="4"/>
        <v>Please Select a Multiplier Effect</v>
      </c>
      <c r="J41" s="218" t="str">
        <f t="shared" si="5"/>
        <v>Please Select a Multiplier Effect</v>
      </c>
      <c r="K41" s="53">
        <v>0</v>
      </c>
      <c r="L41" s="50">
        <v>0</v>
      </c>
      <c r="M41" s="56"/>
      <c r="N41" s="220" t="str">
        <f t="shared" si="2"/>
        <v>Please Select a Multiplier Effect</v>
      </c>
      <c r="O41" s="221" t="str">
        <f t="shared" si="3"/>
        <v>Please Select a Multiplier Effect</v>
      </c>
    </row>
    <row r="42" spans="1:15" ht="12" customHeight="1" thickBot="1">
      <c r="A42" s="58"/>
      <c r="B42" s="50">
        <v>0</v>
      </c>
      <c r="C42" s="53">
        <v>0</v>
      </c>
      <c r="D42" s="55"/>
      <c r="E42" s="119" t="str">
        <f>IFERROR(VLOOKUP(D42,Participation!$B$17:$K$48,10,FALSE),"Please Select Firm")</f>
        <v>Please Select Firm</v>
      </c>
      <c r="F42" s="50">
        <v>0</v>
      </c>
      <c r="G42" s="50">
        <v>0</v>
      </c>
      <c r="H42" s="56"/>
      <c r="I42" s="219" t="str">
        <f t="shared" si="4"/>
        <v>Please Select a Multiplier Effect</v>
      </c>
      <c r="J42" s="218" t="str">
        <f t="shared" si="5"/>
        <v>Please Select a Multiplier Effect</v>
      </c>
      <c r="K42" s="53">
        <v>0</v>
      </c>
      <c r="L42" s="50">
        <v>0</v>
      </c>
      <c r="M42" s="56"/>
      <c r="N42" s="220" t="str">
        <f t="shared" si="2"/>
        <v>Please Select a Multiplier Effect</v>
      </c>
      <c r="O42" s="221" t="str">
        <f t="shared" si="3"/>
        <v>Please Select a Multiplier Effect</v>
      </c>
    </row>
    <row r="43" spans="1:15" ht="12" customHeight="1" thickBot="1">
      <c r="A43" s="58"/>
      <c r="B43" s="50">
        <v>0</v>
      </c>
      <c r="C43" s="53">
        <v>0</v>
      </c>
      <c r="D43" s="55"/>
      <c r="E43" s="119" t="str">
        <f>IFERROR(VLOOKUP(D43,Participation!$B$17:$K$48,10,FALSE),"Please Select Firm")</f>
        <v>Please Select Firm</v>
      </c>
      <c r="F43" s="50">
        <v>0</v>
      </c>
      <c r="G43" s="50">
        <v>0</v>
      </c>
      <c r="H43" s="56"/>
      <c r="I43" s="219" t="str">
        <f t="shared" si="4"/>
        <v>Please Select a Multiplier Effect</v>
      </c>
      <c r="J43" s="218" t="str">
        <f t="shared" si="5"/>
        <v>Please Select a Multiplier Effect</v>
      </c>
      <c r="K43" s="53">
        <v>0</v>
      </c>
      <c r="L43" s="50">
        <v>0</v>
      </c>
      <c r="M43" s="56"/>
      <c r="N43" s="220" t="str">
        <f t="shared" si="2"/>
        <v>Please Select a Multiplier Effect</v>
      </c>
      <c r="O43" s="221" t="str">
        <f t="shared" si="3"/>
        <v>Please Select a Multiplier Effect</v>
      </c>
    </row>
    <row r="44" spans="1:15" ht="12" customHeight="1" thickBot="1">
      <c r="A44" s="58"/>
      <c r="B44" s="50">
        <v>0</v>
      </c>
      <c r="C44" s="53">
        <v>0</v>
      </c>
      <c r="D44" s="55"/>
      <c r="E44" s="119" t="str">
        <f>IFERROR(VLOOKUP(D44,Participation!$B$17:$K$48,10,FALSE),"Please Select Firm")</f>
        <v>Please Select Firm</v>
      </c>
      <c r="F44" s="50">
        <v>0</v>
      </c>
      <c r="G44" s="50">
        <v>0</v>
      </c>
      <c r="H44" s="56"/>
      <c r="I44" s="219" t="str">
        <f t="shared" si="4"/>
        <v>Please Select a Multiplier Effect</v>
      </c>
      <c r="J44" s="218" t="str">
        <f t="shared" si="5"/>
        <v>Please Select a Multiplier Effect</v>
      </c>
      <c r="K44" s="53">
        <v>0</v>
      </c>
      <c r="L44" s="50">
        <v>0</v>
      </c>
      <c r="M44" s="56"/>
      <c r="N44" s="220" t="str">
        <f t="shared" si="2"/>
        <v>Please Select a Multiplier Effect</v>
      </c>
      <c r="O44" s="221" t="str">
        <f t="shared" si="3"/>
        <v>Please Select a Multiplier Effect</v>
      </c>
    </row>
    <row r="45" spans="1:15" ht="12" customHeight="1" thickBot="1">
      <c r="A45" s="58"/>
      <c r="B45" s="50">
        <v>0</v>
      </c>
      <c r="C45" s="53">
        <v>0</v>
      </c>
      <c r="D45" s="55"/>
      <c r="E45" s="119" t="str">
        <f>IFERROR(VLOOKUP(D45,Participation!$B$17:$K$48,10,FALSE),"Please Select Firm")</f>
        <v>Please Select Firm</v>
      </c>
      <c r="F45" s="50">
        <v>0</v>
      </c>
      <c r="G45" s="50">
        <v>0</v>
      </c>
      <c r="H45" s="56"/>
      <c r="I45" s="219" t="str">
        <f t="shared" si="4"/>
        <v>Please Select a Multiplier Effect</v>
      </c>
      <c r="J45" s="218" t="str">
        <f t="shared" si="5"/>
        <v>Please Select a Multiplier Effect</v>
      </c>
      <c r="K45" s="53">
        <v>0</v>
      </c>
      <c r="L45" s="50">
        <v>0</v>
      </c>
      <c r="M45" s="56"/>
      <c r="N45" s="220" t="str">
        <f t="shared" si="2"/>
        <v>Please Select a Multiplier Effect</v>
      </c>
      <c r="O45" s="221" t="str">
        <f t="shared" si="3"/>
        <v>Please Select a Multiplier Effect</v>
      </c>
    </row>
    <row r="46" spans="1:15" ht="12" customHeight="1" thickBot="1">
      <c r="A46" s="58"/>
      <c r="B46" s="50">
        <v>0</v>
      </c>
      <c r="C46" s="53">
        <v>0</v>
      </c>
      <c r="D46" s="55"/>
      <c r="E46" s="119" t="str">
        <f>IFERROR(VLOOKUP(D46,Participation!$B$17:$K$48,10,FALSE),"Please Select Firm")</f>
        <v>Please Select Firm</v>
      </c>
      <c r="F46" s="50">
        <v>0</v>
      </c>
      <c r="G46" s="50">
        <v>0</v>
      </c>
      <c r="H46" s="56"/>
      <c r="I46" s="219" t="str">
        <f t="shared" si="4"/>
        <v>Please Select a Multiplier Effect</v>
      </c>
      <c r="J46" s="218" t="str">
        <f t="shared" si="5"/>
        <v>Please Select a Multiplier Effect</v>
      </c>
      <c r="K46" s="53">
        <v>0</v>
      </c>
      <c r="L46" s="50">
        <v>0</v>
      </c>
      <c r="M46" s="56"/>
      <c r="N46" s="220" t="str">
        <f t="shared" si="2"/>
        <v>Please Select a Multiplier Effect</v>
      </c>
      <c r="O46" s="221" t="str">
        <f t="shared" si="3"/>
        <v>Please Select a Multiplier Effect</v>
      </c>
    </row>
    <row r="47" spans="1:15" ht="12" customHeight="1" thickBot="1">
      <c r="A47" s="58"/>
      <c r="B47" s="50">
        <v>0</v>
      </c>
      <c r="C47" s="53">
        <v>0</v>
      </c>
      <c r="D47" s="55"/>
      <c r="E47" s="119" t="str">
        <f>IFERROR(VLOOKUP(D47,Participation!$B$17:$K$48,10,FALSE),"Please Select Firm")</f>
        <v>Please Select Firm</v>
      </c>
      <c r="F47" s="50">
        <v>0</v>
      </c>
      <c r="G47" s="50">
        <v>0</v>
      </c>
      <c r="H47" s="56"/>
      <c r="I47" s="219" t="str">
        <f t="shared" si="4"/>
        <v>Please Select a Multiplier Effect</v>
      </c>
      <c r="J47" s="218" t="str">
        <f t="shared" si="5"/>
        <v>Please Select a Multiplier Effect</v>
      </c>
      <c r="K47" s="53">
        <v>0</v>
      </c>
      <c r="L47" s="50">
        <v>0</v>
      </c>
      <c r="M47" s="56"/>
      <c r="N47" s="220" t="str">
        <f t="shared" si="2"/>
        <v>Please Select a Multiplier Effect</v>
      </c>
      <c r="O47" s="221" t="str">
        <f t="shared" si="3"/>
        <v>Please Select a Multiplier Effect</v>
      </c>
    </row>
    <row r="48" spans="1:15" ht="12" customHeight="1" thickBot="1">
      <c r="A48" s="58"/>
      <c r="B48" s="50">
        <v>0</v>
      </c>
      <c r="C48" s="53">
        <v>0</v>
      </c>
      <c r="D48" s="55"/>
      <c r="E48" s="119" t="str">
        <f>IFERROR(VLOOKUP(D48,Participation!$B$17:$K$48,10,FALSE),"Please Select Firm")</f>
        <v>Please Select Firm</v>
      </c>
      <c r="F48" s="50">
        <v>0</v>
      </c>
      <c r="G48" s="50">
        <v>0</v>
      </c>
      <c r="H48" s="56"/>
      <c r="I48" s="219" t="str">
        <f t="shared" si="4"/>
        <v>Please Select a Multiplier Effect</v>
      </c>
      <c r="J48" s="218" t="str">
        <f t="shared" si="5"/>
        <v>Please Select a Multiplier Effect</v>
      </c>
      <c r="K48" s="53">
        <v>0</v>
      </c>
      <c r="L48" s="50">
        <v>0</v>
      </c>
      <c r="M48" s="56"/>
      <c r="N48" s="220" t="str">
        <f t="shared" si="2"/>
        <v>Please Select a Multiplier Effect</v>
      </c>
      <c r="O48" s="221" t="str">
        <f t="shared" si="3"/>
        <v>Please Select a Multiplier Effect</v>
      </c>
    </row>
    <row r="49" spans="1:15" ht="12" customHeight="1" thickBot="1">
      <c r="A49" s="58"/>
      <c r="B49" s="50">
        <v>0</v>
      </c>
      <c r="C49" s="53">
        <v>0</v>
      </c>
      <c r="D49" s="55"/>
      <c r="E49" s="119" t="str">
        <f>IFERROR(VLOOKUP(D49,Participation!$B$17:$K$48,10,FALSE),"Please Select Firm")</f>
        <v>Please Select Firm</v>
      </c>
      <c r="F49" s="50">
        <v>0</v>
      </c>
      <c r="G49" s="50">
        <v>0</v>
      </c>
      <c r="H49" s="56"/>
      <c r="I49" s="219" t="str">
        <f t="shared" si="4"/>
        <v>Please Select a Multiplier Effect</v>
      </c>
      <c r="J49" s="218" t="str">
        <f t="shared" si="5"/>
        <v>Please Select a Multiplier Effect</v>
      </c>
      <c r="K49" s="53">
        <v>0</v>
      </c>
      <c r="L49" s="50">
        <v>0</v>
      </c>
      <c r="M49" s="56"/>
      <c r="N49" s="220" t="str">
        <f t="shared" si="2"/>
        <v>Please Select a Multiplier Effect</v>
      </c>
      <c r="O49" s="221" t="str">
        <f t="shared" si="3"/>
        <v>Please Select a Multiplier Effect</v>
      </c>
    </row>
    <row r="50" spans="1:15" ht="12" customHeight="1" thickBot="1">
      <c r="A50" s="58"/>
      <c r="B50" s="50">
        <v>0</v>
      </c>
      <c r="C50" s="53">
        <v>0</v>
      </c>
      <c r="D50" s="55"/>
      <c r="E50" s="119" t="str">
        <f>IFERROR(VLOOKUP(D50,Participation!$B$17:$K$48,10,FALSE),"Please Select Firm")</f>
        <v>Please Select Firm</v>
      </c>
      <c r="F50" s="50">
        <v>0</v>
      </c>
      <c r="G50" s="50">
        <v>0</v>
      </c>
      <c r="H50" s="56"/>
      <c r="I50" s="219" t="str">
        <f t="shared" si="4"/>
        <v>Please Select a Multiplier Effect</v>
      </c>
      <c r="J50" s="218" t="str">
        <f t="shared" si="5"/>
        <v>Please Select a Multiplier Effect</v>
      </c>
      <c r="K50" s="53">
        <v>0</v>
      </c>
      <c r="L50" s="50">
        <v>0</v>
      </c>
      <c r="M50" s="56"/>
      <c r="N50" s="220" t="str">
        <f t="shared" si="2"/>
        <v>Please Select a Multiplier Effect</v>
      </c>
      <c r="O50" s="221" t="str">
        <f t="shared" si="3"/>
        <v>Please Select a Multiplier Effect</v>
      </c>
    </row>
    <row r="51" spans="1:15" ht="12" customHeight="1" thickBot="1">
      <c r="A51" s="58"/>
      <c r="B51" s="50">
        <v>0</v>
      </c>
      <c r="C51" s="53">
        <v>0</v>
      </c>
      <c r="D51" s="55"/>
      <c r="E51" s="119" t="str">
        <f>IFERROR(VLOOKUP(D51,Participation!$B$17:$K$48,10,FALSE),"Please Select Firm")</f>
        <v>Please Select Firm</v>
      </c>
      <c r="F51" s="50">
        <v>0</v>
      </c>
      <c r="G51" s="50">
        <v>0</v>
      </c>
      <c r="H51" s="56"/>
      <c r="I51" s="219" t="str">
        <f t="shared" si="4"/>
        <v>Please Select a Multiplier Effect</v>
      </c>
      <c r="J51" s="218" t="str">
        <f t="shared" si="5"/>
        <v>Please Select a Multiplier Effect</v>
      </c>
      <c r="K51" s="53">
        <v>0</v>
      </c>
      <c r="L51" s="50">
        <v>0</v>
      </c>
      <c r="M51" s="56"/>
      <c r="N51" s="220" t="str">
        <f t="shared" si="2"/>
        <v>Please Select a Multiplier Effect</v>
      </c>
      <c r="O51" s="221" t="str">
        <f t="shared" si="3"/>
        <v>Please Select a Multiplier Effect</v>
      </c>
    </row>
    <row r="52" spans="1:15" ht="12" customHeight="1" thickBot="1">
      <c r="A52" s="58"/>
      <c r="B52" s="50">
        <v>0</v>
      </c>
      <c r="C52" s="53">
        <v>0</v>
      </c>
      <c r="D52" s="55"/>
      <c r="E52" s="119" t="str">
        <f>IFERROR(VLOOKUP(D52,Participation!$B$17:$K$48,10,FALSE),"Please Select Firm")</f>
        <v>Please Select Firm</v>
      </c>
      <c r="F52" s="50">
        <v>0</v>
      </c>
      <c r="G52" s="50">
        <v>0</v>
      </c>
      <c r="H52" s="56"/>
      <c r="I52" s="219" t="str">
        <f t="shared" si="4"/>
        <v>Please Select a Multiplier Effect</v>
      </c>
      <c r="J52" s="218" t="str">
        <f t="shared" si="5"/>
        <v>Please Select a Multiplier Effect</v>
      </c>
      <c r="K52" s="53">
        <v>0</v>
      </c>
      <c r="L52" s="50">
        <v>0</v>
      </c>
      <c r="M52" s="56"/>
      <c r="N52" s="220" t="str">
        <f t="shared" si="2"/>
        <v>Please Select a Multiplier Effect</v>
      </c>
      <c r="O52" s="221" t="str">
        <f t="shared" si="3"/>
        <v>Please Select a Multiplier Effect</v>
      </c>
    </row>
    <row r="53" spans="1:15" ht="12" customHeight="1" thickBot="1">
      <c r="A53" s="58"/>
      <c r="B53" s="50">
        <v>0</v>
      </c>
      <c r="C53" s="53">
        <v>0</v>
      </c>
      <c r="D53" s="55"/>
      <c r="E53" s="119" t="str">
        <f>IFERROR(VLOOKUP(D53,Participation!$B$17:$K$48,10,FALSE),"Please Select Firm")</f>
        <v>Please Select Firm</v>
      </c>
      <c r="F53" s="50">
        <v>0</v>
      </c>
      <c r="G53" s="50">
        <v>0</v>
      </c>
      <c r="H53" s="56"/>
      <c r="I53" s="219" t="str">
        <f t="shared" si="4"/>
        <v>Please Select a Multiplier Effect</v>
      </c>
      <c r="J53" s="218" t="str">
        <f t="shared" si="5"/>
        <v>Please Select a Multiplier Effect</v>
      </c>
      <c r="K53" s="53">
        <v>0</v>
      </c>
      <c r="L53" s="50">
        <v>0</v>
      </c>
      <c r="M53" s="56"/>
      <c r="N53" s="220" t="str">
        <f t="shared" si="2"/>
        <v>Please Select a Multiplier Effect</v>
      </c>
      <c r="O53" s="221" t="str">
        <f t="shared" si="3"/>
        <v>Please Select a Multiplier Effect</v>
      </c>
    </row>
    <row r="54" spans="1:15" ht="12" customHeight="1" thickBot="1">
      <c r="A54" s="58"/>
      <c r="B54" s="50">
        <v>0</v>
      </c>
      <c r="C54" s="53">
        <v>0</v>
      </c>
      <c r="D54" s="55"/>
      <c r="E54" s="119" t="str">
        <f>IFERROR(VLOOKUP(D54,Participation!$B$17:$K$48,10,FALSE),"Please Select Firm")</f>
        <v>Please Select Firm</v>
      </c>
      <c r="F54" s="50">
        <v>0</v>
      </c>
      <c r="G54" s="50">
        <v>0</v>
      </c>
      <c r="H54" s="56"/>
      <c r="I54" s="219" t="str">
        <f t="shared" si="4"/>
        <v>Please Select a Multiplier Effect</v>
      </c>
      <c r="J54" s="218" t="str">
        <f t="shared" si="5"/>
        <v>Please Select a Multiplier Effect</v>
      </c>
      <c r="K54" s="53">
        <v>0</v>
      </c>
      <c r="L54" s="50">
        <v>0</v>
      </c>
      <c r="M54" s="56"/>
      <c r="N54" s="220" t="str">
        <f t="shared" si="2"/>
        <v>Please Select a Multiplier Effect</v>
      </c>
      <c r="O54" s="221" t="str">
        <f t="shared" si="3"/>
        <v>Please Select a Multiplier Effect</v>
      </c>
    </row>
    <row r="55" spans="1:15" ht="12" customHeight="1" thickBot="1">
      <c r="A55" s="58"/>
      <c r="B55" s="50">
        <v>0</v>
      </c>
      <c r="C55" s="53">
        <v>0</v>
      </c>
      <c r="D55" s="55"/>
      <c r="E55" s="119" t="str">
        <f>IFERROR(VLOOKUP(D55,Participation!$B$17:$K$48,10,FALSE),"Please Select Firm")</f>
        <v>Please Select Firm</v>
      </c>
      <c r="F55" s="50">
        <v>0</v>
      </c>
      <c r="G55" s="50">
        <v>0</v>
      </c>
      <c r="H55" s="56"/>
      <c r="I55" s="219" t="str">
        <f t="shared" si="4"/>
        <v>Please Select a Multiplier Effect</v>
      </c>
      <c r="J55" s="218" t="str">
        <f t="shared" si="5"/>
        <v>Please Select a Multiplier Effect</v>
      </c>
      <c r="K55" s="53">
        <v>0</v>
      </c>
      <c r="L55" s="50">
        <v>0</v>
      </c>
      <c r="M55" s="56"/>
      <c r="N55" s="220" t="str">
        <f t="shared" si="2"/>
        <v>Please Select a Multiplier Effect</v>
      </c>
      <c r="O55" s="221" t="str">
        <f t="shared" si="3"/>
        <v>Please Select a Multiplier Effect</v>
      </c>
    </row>
    <row r="56" spans="1:15" ht="12" customHeight="1" thickBot="1">
      <c r="A56" s="58"/>
      <c r="B56" s="50">
        <v>0</v>
      </c>
      <c r="C56" s="53">
        <v>0</v>
      </c>
      <c r="D56" s="55"/>
      <c r="E56" s="119" t="str">
        <f>IFERROR(VLOOKUP(D56,Participation!$B$17:$K$48,10,FALSE),"Please Select Firm")</f>
        <v>Please Select Firm</v>
      </c>
      <c r="F56" s="50">
        <v>0</v>
      </c>
      <c r="G56" s="50">
        <v>0</v>
      </c>
      <c r="H56" s="56"/>
      <c r="I56" s="219" t="str">
        <f t="shared" si="4"/>
        <v>Please Select a Multiplier Effect</v>
      </c>
      <c r="J56" s="218" t="str">
        <f t="shared" si="5"/>
        <v>Please Select a Multiplier Effect</v>
      </c>
      <c r="K56" s="53">
        <v>0</v>
      </c>
      <c r="L56" s="50">
        <v>0</v>
      </c>
      <c r="M56" s="56"/>
      <c r="N56" s="220" t="str">
        <f t="shared" si="2"/>
        <v>Please Select a Multiplier Effect</v>
      </c>
      <c r="O56" s="221" t="str">
        <f t="shared" si="3"/>
        <v>Please Select a Multiplier Effect</v>
      </c>
    </row>
    <row r="57" spans="1:15" ht="12" customHeight="1" thickBot="1">
      <c r="A57" s="58"/>
      <c r="B57" s="50">
        <v>0</v>
      </c>
      <c r="C57" s="53">
        <v>0</v>
      </c>
      <c r="D57" s="55"/>
      <c r="E57" s="119" t="str">
        <f>IFERROR(VLOOKUP(D57,Participation!$B$17:$K$48,10,FALSE),"Please Select Firm")</f>
        <v>Please Select Firm</v>
      </c>
      <c r="F57" s="50">
        <v>0</v>
      </c>
      <c r="G57" s="50">
        <v>0</v>
      </c>
      <c r="H57" s="56"/>
      <c r="I57" s="219" t="str">
        <f t="shared" si="4"/>
        <v>Please Select a Multiplier Effect</v>
      </c>
      <c r="J57" s="218" t="str">
        <f t="shared" si="5"/>
        <v>Please Select a Multiplier Effect</v>
      </c>
      <c r="K57" s="53">
        <v>0</v>
      </c>
      <c r="L57" s="50">
        <v>0</v>
      </c>
      <c r="M57" s="56"/>
      <c r="N57" s="220" t="str">
        <f t="shared" si="2"/>
        <v>Please Select a Multiplier Effect</v>
      </c>
      <c r="O57" s="221" t="str">
        <f t="shared" si="3"/>
        <v>Please Select a Multiplier Effect</v>
      </c>
    </row>
    <row r="58" spans="1:15" ht="12" customHeight="1" thickBot="1">
      <c r="A58" s="59"/>
      <c r="B58" s="50">
        <v>0</v>
      </c>
      <c r="C58" s="198">
        <v>0</v>
      </c>
      <c r="D58" s="60"/>
      <c r="E58" s="119" t="str">
        <f>IFERROR(VLOOKUP(D58,Participation!$B$17:$K$48,10,FALSE),"Please Select Firm")</f>
        <v>Please Select Firm</v>
      </c>
      <c r="F58" s="50">
        <v>0</v>
      </c>
      <c r="G58" s="50">
        <v>0</v>
      </c>
      <c r="H58" s="56"/>
      <c r="I58" s="219" t="str">
        <f t="shared" si="4"/>
        <v>Please Select a Multiplier Effect</v>
      </c>
      <c r="J58" s="218" t="str">
        <f t="shared" si="5"/>
        <v>Please Select a Multiplier Effect</v>
      </c>
      <c r="K58" s="53">
        <v>0</v>
      </c>
      <c r="L58" s="50">
        <v>0</v>
      </c>
      <c r="M58" s="56"/>
      <c r="N58" s="220" t="str">
        <f t="shared" si="2"/>
        <v>Please Select a Multiplier Effect</v>
      </c>
      <c r="O58" s="221" t="str">
        <f t="shared" si="3"/>
        <v>Please Select a Multiplier Effect</v>
      </c>
    </row>
    <row r="59" spans="1:15" ht="12" customHeight="1" thickBot="1">
      <c r="A59" s="61" t="s">
        <v>143</v>
      </c>
      <c r="B59" s="50">
        <v>0</v>
      </c>
      <c r="C59" s="198">
        <v>0</v>
      </c>
      <c r="D59" s="62"/>
      <c r="E59" s="119" t="str">
        <f>IFERROR(VLOOKUP(D59,Participation!$B$17:$K$48,10,FALSE),"Please Select Firm")</f>
        <v>Please Select Firm</v>
      </c>
      <c r="F59" s="50">
        <v>0</v>
      </c>
      <c r="G59" s="50">
        <v>0</v>
      </c>
      <c r="H59" s="63"/>
      <c r="I59" s="219" t="str">
        <f t="shared" si="4"/>
        <v>Please Select a Multiplier Effect</v>
      </c>
      <c r="J59" s="218" t="str">
        <f t="shared" si="5"/>
        <v>Please Select a Multiplier Effect</v>
      </c>
      <c r="K59" s="53">
        <v>0</v>
      </c>
      <c r="L59" s="50">
        <v>0</v>
      </c>
      <c r="M59" s="63"/>
      <c r="N59" s="220" t="str">
        <f t="shared" si="2"/>
        <v>Please Select a Multiplier Effect</v>
      </c>
      <c r="O59" s="221" t="str">
        <f t="shared" si="3"/>
        <v>Please Select a Multiplier Effect</v>
      </c>
    </row>
    <row r="60" spans="1:15" s="7" customFormat="1">
      <c r="A60" s="210" t="s">
        <v>144</v>
      </c>
      <c r="B60" s="211">
        <f>SUM(B9:B59)</f>
        <v>0</v>
      </c>
      <c r="C60" s="211">
        <f>SUM(C9:C59)</f>
        <v>0</v>
      </c>
      <c r="D60" s="120"/>
      <c r="E60" s="120"/>
      <c r="F60" s="212"/>
      <c r="G60" s="212"/>
      <c r="H60" s="213"/>
      <c r="I60" s="211">
        <f>SUM(I9:I59)</f>
        <v>0</v>
      </c>
      <c r="J60" s="211">
        <f>SUM(J9:J59)</f>
        <v>0</v>
      </c>
      <c r="K60" s="212"/>
      <c r="L60" s="212"/>
      <c r="M60" s="213"/>
      <c r="N60" s="211">
        <f>SUM(N9:N59)</f>
        <v>0</v>
      </c>
      <c r="O60" s="211">
        <f>SUM(O9:O59)</f>
        <v>0</v>
      </c>
    </row>
    <row r="61" spans="1:15" s="87" customFormat="1" ht="25.5">
      <c r="B61" s="214"/>
      <c r="C61" s="214"/>
      <c r="F61" s="215"/>
      <c r="G61" s="215"/>
      <c r="H61" s="216" t="s">
        <v>145</v>
      </c>
      <c r="I61" s="217">
        <f>IFERROR(I60/B60,0)</f>
        <v>0</v>
      </c>
      <c r="J61" s="217">
        <f>IFERROR(J60/C60,0)</f>
        <v>0</v>
      </c>
      <c r="K61" s="215"/>
      <c r="L61" s="215"/>
      <c r="M61" s="216" t="s">
        <v>146</v>
      </c>
      <c r="N61" s="217">
        <f>IFERROR(N60/B60,0)</f>
        <v>0</v>
      </c>
      <c r="O61" s="217">
        <f>IFERROR(O60/C60,0)</f>
        <v>0</v>
      </c>
    </row>
    <row r="63" spans="1:15">
      <c r="A63" s="298"/>
      <c r="B63" s="298"/>
      <c r="C63" s="298"/>
      <c r="D63" s="298"/>
      <c r="E63" s="298"/>
      <c r="F63" s="298"/>
      <c r="G63" s="298"/>
      <c r="H63" s="298"/>
      <c r="I63" s="298"/>
      <c r="J63" s="298"/>
      <c r="K63" s="298"/>
      <c r="L63" s="298"/>
      <c r="M63" s="298"/>
      <c r="N63" s="298"/>
      <c r="O63" s="114"/>
    </row>
    <row r="64" spans="1:15">
      <c r="A64" s="298"/>
      <c r="B64" s="298"/>
      <c r="C64" s="298"/>
      <c r="D64" s="298"/>
      <c r="E64" s="298"/>
      <c r="F64" s="298"/>
      <c r="G64" s="298"/>
      <c r="H64" s="298"/>
      <c r="I64" s="298"/>
      <c r="J64" s="298"/>
      <c r="K64" s="298"/>
      <c r="L64" s="298"/>
      <c r="M64" s="298"/>
      <c r="N64" s="298"/>
      <c r="O64" s="114"/>
    </row>
  </sheetData>
  <sheetProtection algorithmName="SHA-512" hashValue="xuXiNCDbVZie+It9TKzhYydKvTrBYnTLIU33s6Mg/Cw9S95s/5Bhxd9qrO188wuOe5i/Z0SsWuzmWKTQwytfpw==" saltValue="9lojMZVZelc+3ucW04vkbw==" spinCount="100000" sheet="1" objects="1" scenarios="1" insertRows="0"/>
  <mergeCells count="7">
    <mergeCell ref="A3:O3"/>
    <mergeCell ref="A1:O1"/>
    <mergeCell ref="A64:N64"/>
    <mergeCell ref="A63:N63"/>
    <mergeCell ref="F7:I7"/>
    <mergeCell ref="K7:N7"/>
    <mergeCell ref="F5:O5"/>
  </mergeCells>
  <phoneticPr fontId="2" type="noConversion"/>
  <conditionalFormatting sqref="B9:C59">
    <cfRule type="expression" dxfId="11" priority="9" stopIfTrue="1">
      <formula>ISBLANK(B9)</formula>
    </cfRule>
  </conditionalFormatting>
  <conditionalFormatting sqref="F9:F59">
    <cfRule type="expression" dxfId="10" priority="10" stopIfTrue="1">
      <formula>ISBLANK(D9)</formula>
    </cfRule>
    <cfRule type="expression" dxfId="9" priority="11" stopIfTrue="1">
      <formula>ISBLANK(F9)</formula>
    </cfRule>
  </conditionalFormatting>
  <conditionalFormatting sqref="G9:G13 G15:G59">
    <cfRule type="expression" dxfId="8" priority="5" stopIfTrue="1">
      <formula>ISBLANK(E9)</formula>
    </cfRule>
    <cfRule type="expression" dxfId="7" priority="6" stopIfTrue="1">
      <formula>ISBLANK(G9)</formula>
    </cfRule>
  </conditionalFormatting>
  <conditionalFormatting sqref="H9:H59">
    <cfRule type="expression" dxfId="6" priority="14" stopIfTrue="1">
      <formula>ISBLANK(E9)</formula>
    </cfRule>
    <cfRule type="expression" dxfId="5" priority="15" stopIfTrue="1">
      <formula>ISBLANK(H9)</formula>
    </cfRule>
  </conditionalFormatting>
  <conditionalFormatting sqref="K9:K59 L14">
    <cfRule type="expression" dxfId="4" priority="8" stopIfTrue="1">
      <formula>ISBLANK(K9)</formula>
    </cfRule>
  </conditionalFormatting>
  <conditionalFormatting sqref="L14 K9:K59">
    <cfRule type="expression" dxfId="3" priority="7" stopIfTrue="1">
      <formula>ISBLANK(D9)</formula>
    </cfRule>
  </conditionalFormatting>
  <conditionalFormatting sqref="L9:M59">
    <cfRule type="expression" dxfId="2" priority="1" stopIfTrue="1">
      <formula>ISBLANK(J9)</formula>
    </cfRule>
    <cfRule type="expression" dxfId="1" priority="2" stopIfTrue="1">
      <formula>ISBLANK(L9)</formula>
    </cfRule>
  </conditionalFormatting>
  <dataValidations count="2">
    <dataValidation type="list" allowBlank="1" showInputMessage="1" showErrorMessage="1" sqref="H9:H59" xr:uid="{65521385-B55A-417D-8C0A-29A75231E669}">
      <formula1>"Subcontractor, Supplier "</formula1>
    </dataValidation>
    <dataValidation type="list" allowBlank="1" showInputMessage="1" showErrorMessage="1" sqref="M9:M59" xr:uid="{F3E9D5A0-59DF-482F-B5F2-0296045BA14D}">
      <formula1>"Subcontractor, Supplier"</formula1>
    </dataValidation>
  </dataValidations>
  <pageMargins left="0.25" right="0.25" top="0.25" bottom="0.25" header="0.5" footer="0.5"/>
  <pageSetup orientation="landscape" verticalDpi="300" r:id="rId1"/>
  <headerFooter alignWithMargins="0">
    <oddFooter>&amp;CPage 5 of 11</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37167C-AEA2-432E-96A2-CFD2EB3C88BE}">
          <x14:formula1>
            <xm:f>Participation!$B$17:$B$48</xm:f>
          </x14:formula1>
          <xm:sqref>D9:D59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I40"/>
  <sheetViews>
    <sheetView tabSelected="1" topLeftCell="A3" workbookViewId="0">
      <selection activeCell="I7" sqref="I7"/>
    </sheetView>
  </sheetViews>
  <sheetFormatPr defaultColWidth="8.85546875" defaultRowHeight="12.75"/>
  <cols>
    <col min="1" max="1" width="37.85546875" style="9" customWidth="1"/>
    <col min="2" max="3" width="23.5703125" style="9" customWidth="1"/>
    <col min="4" max="4" width="20.28515625" style="9" customWidth="1"/>
    <col min="5" max="7" width="18.42578125" style="9" customWidth="1"/>
    <col min="8" max="9" width="25.7109375" style="9" customWidth="1"/>
    <col min="10" max="16384" width="8.85546875" style="9"/>
  </cols>
  <sheetData>
    <row r="1" spans="1:9" s="7" customFormat="1" ht="61.5" customHeight="1">
      <c r="A1" s="314" t="s">
        <v>147</v>
      </c>
      <c r="B1" s="315"/>
      <c r="C1" s="315"/>
      <c r="D1" s="315"/>
      <c r="E1" s="315"/>
      <c r="F1" s="315"/>
      <c r="G1" s="315"/>
      <c r="H1" s="315"/>
      <c r="I1" s="315"/>
    </row>
    <row r="2" spans="1:9" s="7" customFormat="1"/>
    <row r="3" spans="1:9" s="7" customFormat="1" ht="18.75" customHeight="1">
      <c r="A3" s="316" t="s">
        <v>148</v>
      </c>
      <c r="B3" s="316"/>
      <c r="C3" s="316"/>
      <c r="D3" s="316"/>
      <c r="E3" s="316"/>
      <c r="F3" s="316"/>
      <c r="G3" s="316"/>
      <c r="H3" s="316"/>
      <c r="I3" s="316"/>
    </row>
    <row r="4" spans="1:9" s="7" customFormat="1" ht="10.5" customHeight="1" thickBot="1">
      <c r="A4" s="140"/>
      <c r="B4" s="140"/>
      <c r="C4" s="140"/>
      <c r="D4" s="140"/>
      <c r="E4" s="140"/>
      <c r="F4" s="140"/>
      <c r="G4" s="140"/>
      <c r="H4" s="140"/>
      <c r="I4" s="140"/>
    </row>
    <row r="5" spans="1:9" s="7" customFormat="1" ht="13.5" thickBot="1">
      <c r="B5" s="7" t="s">
        <v>149</v>
      </c>
      <c r="D5" s="287" t="s">
        <v>68</v>
      </c>
      <c r="E5" s="289"/>
      <c r="F5" s="287" t="s">
        <v>69</v>
      </c>
      <c r="G5" s="289"/>
    </row>
    <row r="6" spans="1:9" s="7" customFormat="1" ht="27.6" customHeight="1" thickBot="1">
      <c r="A6" s="141" t="s">
        <v>150</v>
      </c>
      <c r="B6" s="142" t="s">
        <v>71</v>
      </c>
      <c r="C6" s="156" t="s">
        <v>72</v>
      </c>
      <c r="D6" s="181" t="s">
        <v>56</v>
      </c>
      <c r="E6" s="182" t="s">
        <v>57</v>
      </c>
      <c r="F6" s="181" t="s">
        <v>56</v>
      </c>
      <c r="G6" s="182" t="s">
        <v>57</v>
      </c>
      <c r="H6" s="143" t="s">
        <v>73</v>
      </c>
      <c r="I6" s="144" t="s">
        <v>74</v>
      </c>
    </row>
    <row r="7" spans="1:9" ht="13.5" thickBot="1">
      <c r="A7" s="136" t="s">
        <v>151</v>
      </c>
      <c r="B7" s="165">
        <v>1000</v>
      </c>
      <c r="C7" s="177">
        <v>0</v>
      </c>
      <c r="D7" s="183">
        <v>1000</v>
      </c>
      <c r="E7" s="184">
        <v>0</v>
      </c>
      <c r="F7" s="183">
        <v>0</v>
      </c>
      <c r="G7" s="184">
        <v>0</v>
      </c>
      <c r="H7" s="195"/>
      <c r="I7" s="197" t="str">
        <f>IFERROR(VLOOKUP(H7,Participation!$B$17:$K$48,10,FALSE),"Please Select Firm")</f>
        <v>Please Select Firm</v>
      </c>
    </row>
    <row r="8" spans="1:9" ht="13.5" thickBot="1">
      <c r="A8" s="103" t="s">
        <v>152</v>
      </c>
      <c r="B8" s="166">
        <v>1000</v>
      </c>
      <c r="C8" s="168">
        <v>0</v>
      </c>
      <c r="D8" s="185">
        <v>1000</v>
      </c>
      <c r="E8" s="186">
        <v>0</v>
      </c>
      <c r="F8" s="203">
        <v>0</v>
      </c>
      <c r="G8" s="204">
        <v>0</v>
      </c>
      <c r="H8" s="167"/>
      <c r="I8" s="116" t="str">
        <f>IFERROR(VLOOKUP(H8,Participation!$B$17:$K$48,10,FALSE),"Please Select Firm")</f>
        <v>Please Select Firm</v>
      </c>
    </row>
    <row r="9" spans="1:9" ht="13.5" thickBot="1">
      <c r="A9" s="137" t="s">
        <v>153</v>
      </c>
      <c r="B9" s="165">
        <v>500</v>
      </c>
      <c r="C9" s="177">
        <v>0</v>
      </c>
      <c r="D9" s="183">
        <v>0</v>
      </c>
      <c r="E9" s="184">
        <v>0</v>
      </c>
      <c r="F9" s="183">
        <v>0</v>
      </c>
      <c r="G9" s="184">
        <v>500</v>
      </c>
      <c r="H9" s="195"/>
      <c r="I9" s="197" t="str">
        <f>IFERROR(VLOOKUP(H9,Participation!$B$17:$K$48,10,FALSE),"Please Select Firm")</f>
        <v>Please Select Firm</v>
      </c>
    </row>
    <row r="10" spans="1:9" ht="13.5" thickBot="1">
      <c r="A10" s="137" t="s">
        <v>154</v>
      </c>
      <c r="B10" s="165">
        <v>0</v>
      </c>
      <c r="C10" s="177">
        <v>0</v>
      </c>
      <c r="D10" s="183">
        <v>0</v>
      </c>
      <c r="E10" s="184">
        <v>0</v>
      </c>
      <c r="F10" s="183">
        <v>0</v>
      </c>
      <c r="G10" s="184">
        <v>0</v>
      </c>
      <c r="H10" s="195"/>
      <c r="I10" s="197" t="str">
        <f>IFERROR(VLOOKUP(H10,Participation!$B$17:$K$48,10,FALSE),"Please Select Firm")</f>
        <v>Please Select Firm</v>
      </c>
    </row>
    <row r="11" spans="1:9" ht="13.5" thickBot="1">
      <c r="A11" s="137" t="s">
        <v>155</v>
      </c>
      <c r="B11" s="165">
        <v>0</v>
      </c>
      <c r="C11" s="177">
        <v>0</v>
      </c>
      <c r="D11" s="183">
        <v>0</v>
      </c>
      <c r="E11" s="184">
        <v>0</v>
      </c>
      <c r="F11" s="183">
        <v>0</v>
      </c>
      <c r="G11" s="184">
        <v>0</v>
      </c>
      <c r="H11" s="196"/>
      <c r="I11" s="197" t="str">
        <f>IFERROR(VLOOKUP(H11,Participation!$B$17:$K$48,10,FALSE),"Please Select Firm")</f>
        <v>Please Select Firm</v>
      </c>
    </row>
    <row r="12" spans="1:9" ht="13.5" thickBot="1">
      <c r="A12" s="103" t="s">
        <v>156</v>
      </c>
      <c r="B12" s="166">
        <v>0</v>
      </c>
      <c r="C12" s="178">
        <v>0</v>
      </c>
      <c r="D12" s="185">
        <v>0</v>
      </c>
      <c r="E12" s="186">
        <v>0</v>
      </c>
      <c r="F12" s="203">
        <v>0</v>
      </c>
      <c r="G12" s="204">
        <v>0</v>
      </c>
      <c r="H12" s="167"/>
      <c r="I12" s="116" t="str">
        <f>IFERROR(VLOOKUP(H12,Participation!$B$17:$K$48,10,FALSE),"Please Select Firm")</f>
        <v>Please Select Firm</v>
      </c>
    </row>
    <row r="13" spans="1:9" ht="13.5" thickBot="1">
      <c r="A13" s="137" t="s">
        <v>157</v>
      </c>
      <c r="B13" s="165">
        <v>0</v>
      </c>
      <c r="C13" s="177">
        <v>0</v>
      </c>
      <c r="D13" s="183">
        <v>0</v>
      </c>
      <c r="E13" s="184">
        <v>0</v>
      </c>
      <c r="F13" s="183">
        <v>0</v>
      </c>
      <c r="G13" s="184">
        <v>0</v>
      </c>
      <c r="H13" s="195"/>
      <c r="I13" s="197" t="str">
        <f>IFERROR(VLOOKUP(H13,Participation!$B$17:$K$48,10,FALSE),"Please Select Firm")</f>
        <v>Please Select Firm</v>
      </c>
    </row>
    <row r="14" spans="1:9" ht="13.5" thickBot="1">
      <c r="A14" s="103" t="s">
        <v>158</v>
      </c>
      <c r="B14" s="166">
        <v>0</v>
      </c>
      <c r="C14" s="178">
        <v>0</v>
      </c>
      <c r="D14" s="185">
        <v>0</v>
      </c>
      <c r="E14" s="186">
        <v>0</v>
      </c>
      <c r="F14" s="203">
        <v>0</v>
      </c>
      <c r="G14" s="204">
        <v>0</v>
      </c>
      <c r="H14" s="167"/>
      <c r="I14" s="116" t="str">
        <f>IFERROR(VLOOKUP(H14,Participation!$B$17:$K$48,10,FALSE),"Please Select Firm")</f>
        <v>Please Select Firm</v>
      </c>
    </row>
    <row r="15" spans="1:9" ht="13.5" thickBot="1">
      <c r="A15" s="138" t="s">
        <v>159</v>
      </c>
      <c r="B15" s="165">
        <v>0</v>
      </c>
      <c r="C15" s="177">
        <v>0</v>
      </c>
      <c r="D15" s="183">
        <v>0</v>
      </c>
      <c r="E15" s="184">
        <v>0</v>
      </c>
      <c r="F15" s="183">
        <v>0</v>
      </c>
      <c r="G15" s="184">
        <v>0</v>
      </c>
      <c r="H15" s="195"/>
      <c r="I15" s="197" t="str">
        <f>IFERROR(VLOOKUP(H15,Participation!$B$17:$K$48,10,FALSE),"Please Select Firm")</f>
        <v>Please Select Firm</v>
      </c>
    </row>
    <row r="16" spans="1:9" s="147" customFormat="1" ht="35.450000000000003" customHeight="1" thickBot="1">
      <c r="A16" s="145" t="s">
        <v>160</v>
      </c>
      <c r="B16" s="80">
        <f>SUM(B7:B15)</f>
        <v>2500</v>
      </c>
      <c r="C16" s="179">
        <f>SUM(C7:C15)</f>
        <v>0</v>
      </c>
      <c r="D16" s="187">
        <f>SUM(D7:D15)</f>
        <v>2000</v>
      </c>
      <c r="E16" s="188">
        <f>SUM(E7:E15)</f>
        <v>0</v>
      </c>
      <c r="F16" s="187">
        <f t="shared" ref="F16:G16" si="0">SUM(F7:F15)</f>
        <v>0</v>
      </c>
      <c r="G16" s="188">
        <f t="shared" si="0"/>
        <v>500</v>
      </c>
      <c r="H16" s="146" t="s">
        <v>161</v>
      </c>
      <c r="I16" s="44"/>
    </row>
    <row r="17" spans="1:9" s="7" customFormat="1" ht="13.5" thickBot="1">
      <c r="A17" s="148"/>
      <c r="B17" s="148"/>
      <c r="C17" s="148"/>
      <c r="D17" s="189"/>
      <c r="E17" s="190"/>
      <c r="F17" s="205"/>
      <c r="G17" s="206"/>
      <c r="H17" s="148"/>
      <c r="I17" s="148"/>
    </row>
    <row r="18" spans="1:9" s="7" customFormat="1" ht="27" customHeight="1" thickBot="1">
      <c r="A18" s="149" t="s">
        <v>162</v>
      </c>
      <c r="B18" s="150">
        <f>B16-(B15+B13+B11+B10+B9+B7)</f>
        <v>1000</v>
      </c>
      <c r="C18" s="180">
        <f>C16-(C15+C13+C11+C10+C9+C7)</f>
        <v>0</v>
      </c>
      <c r="D18" s="191">
        <f>D16-(D15+D13+D11+D10+D9+D7)</f>
        <v>1000</v>
      </c>
      <c r="E18" s="192">
        <f t="shared" ref="E18:G18" si="1">E16-(E15+E13+E11+E10+E9+E7)</f>
        <v>0</v>
      </c>
      <c r="F18" s="191">
        <f t="shared" si="1"/>
        <v>0</v>
      </c>
      <c r="G18" s="192">
        <f t="shared" si="1"/>
        <v>0</v>
      </c>
      <c r="H18" s="8"/>
      <c r="I18" s="8"/>
    </row>
    <row r="19" spans="1:9" s="7" customFormat="1" ht="13.5" thickBot="1">
      <c r="A19" s="151"/>
      <c r="B19" s="152"/>
      <c r="C19" s="152"/>
      <c r="D19" s="193"/>
      <c r="E19" s="194"/>
      <c r="F19" s="207"/>
      <c r="G19" s="208"/>
      <c r="H19" s="268"/>
      <c r="I19" s="153"/>
    </row>
    <row r="20" spans="1:9" s="7" customFormat="1" ht="13.5" thickBot="1">
      <c r="A20" s="164"/>
      <c r="B20" s="164"/>
      <c r="C20" s="164"/>
      <c r="D20" s="317" t="s">
        <v>68</v>
      </c>
      <c r="E20" s="318"/>
      <c r="F20" s="317" t="s">
        <v>69</v>
      </c>
      <c r="G20" s="318"/>
      <c r="H20" s="267"/>
      <c r="I20" s="148"/>
    </row>
    <row r="21" spans="1:9" s="7" customFormat="1" ht="26.25" thickBot="1">
      <c r="A21" s="154" t="s">
        <v>163</v>
      </c>
      <c r="B21" s="169" t="s">
        <v>71</v>
      </c>
      <c r="C21" s="169" t="s">
        <v>72</v>
      </c>
      <c r="D21" s="171" t="s">
        <v>56</v>
      </c>
      <c r="E21" s="172" t="s">
        <v>57</v>
      </c>
      <c r="F21" s="171" t="s">
        <v>56</v>
      </c>
      <c r="G21" s="172" t="s">
        <v>57</v>
      </c>
      <c r="H21" s="170" t="s">
        <v>73</v>
      </c>
      <c r="I21" s="144" t="s">
        <v>74</v>
      </c>
    </row>
    <row r="22" spans="1:9" ht="13.5" thickBot="1">
      <c r="A22" s="84"/>
      <c r="B22" s="85">
        <v>0</v>
      </c>
      <c r="C22" s="85">
        <v>0</v>
      </c>
      <c r="D22" s="173">
        <v>0</v>
      </c>
      <c r="E22" s="174">
        <v>0</v>
      </c>
      <c r="F22" s="173">
        <v>0</v>
      </c>
      <c r="G22" s="174">
        <v>0</v>
      </c>
      <c r="H22" s="84"/>
      <c r="I22" s="157" t="str">
        <f>IFERROR(VLOOKUP(H22,Participation!$B$17:$K$48,10,FALSE),"Please Select Firm")</f>
        <v>Please Select Firm</v>
      </c>
    </row>
    <row r="23" spans="1:9" ht="13.5" thickBot="1">
      <c r="A23" s="84"/>
      <c r="B23" s="85">
        <v>0</v>
      </c>
      <c r="C23" s="85">
        <v>0</v>
      </c>
      <c r="D23" s="173">
        <v>0</v>
      </c>
      <c r="E23" s="174">
        <v>0</v>
      </c>
      <c r="F23" s="173">
        <v>0</v>
      </c>
      <c r="G23" s="174">
        <v>0</v>
      </c>
      <c r="H23" s="84"/>
      <c r="I23" s="157" t="str">
        <f>IFERROR(VLOOKUP(H23,Participation!$B$17:$K$48,10,FALSE),"Please Select Firm")</f>
        <v>Please Select Firm</v>
      </c>
    </row>
    <row r="24" spans="1:9" ht="13.5" thickBot="1">
      <c r="A24" s="84"/>
      <c r="B24" s="85">
        <v>0</v>
      </c>
      <c r="C24" s="85">
        <v>0</v>
      </c>
      <c r="D24" s="173">
        <v>0</v>
      </c>
      <c r="E24" s="174">
        <v>0</v>
      </c>
      <c r="F24" s="173">
        <v>0</v>
      </c>
      <c r="G24" s="174">
        <v>0</v>
      </c>
      <c r="H24" s="84"/>
      <c r="I24" s="157" t="str">
        <f>IFERROR(VLOOKUP(H24,Participation!$B$17:$K$48,10,FALSE),"Please Select Firm")</f>
        <v>Please Select Firm</v>
      </c>
    </row>
    <row r="25" spans="1:9" ht="13.5" thickBot="1">
      <c r="A25" s="84"/>
      <c r="B25" s="85">
        <v>0</v>
      </c>
      <c r="C25" s="85">
        <v>0</v>
      </c>
      <c r="D25" s="173">
        <v>0</v>
      </c>
      <c r="E25" s="174">
        <v>0</v>
      </c>
      <c r="F25" s="173">
        <v>0</v>
      </c>
      <c r="G25" s="174">
        <v>0</v>
      </c>
      <c r="H25" s="84"/>
      <c r="I25" s="157" t="str">
        <f>IFERROR(VLOOKUP(H25,Participation!$B$17:$K$48,10,FALSE),"Please Select Firm")</f>
        <v>Please Select Firm</v>
      </c>
    </row>
    <row r="26" spans="1:9" ht="13.5" thickBot="1">
      <c r="A26" s="84"/>
      <c r="B26" s="85">
        <v>0</v>
      </c>
      <c r="C26" s="85">
        <v>0</v>
      </c>
      <c r="D26" s="173">
        <v>0</v>
      </c>
      <c r="E26" s="174">
        <v>0</v>
      </c>
      <c r="F26" s="173">
        <v>0</v>
      </c>
      <c r="G26" s="174">
        <v>0</v>
      </c>
      <c r="H26" s="84"/>
      <c r="I26" s="157" t="str">
        <f>IFERROR(VLOOKUP(H26,Participation!$B$17:$K$48,10,FALSE),"Please Select Firm")</f>
        <v>Please Select Firm</v>
      </c>
    </row>
    <row r="27" spans="1:9" ht="13.5" thickBot="1">
      <c r="A27" s="84"/>
      <c r="B27" s="85">
        <v>0</v>
      </c>
      <c r="C27" s="85">
        <v>0</v>
      </c>
      <c r="D27" s="173">
        <v>0</v>
      </c>
      <c r="E27" s="174">
        <v>0</v>
      </c>
      <c r="F27" s="173">
        <v>0</v>
      </c>
      <c r="G27" s="174">
        <v>0</v>
      </c>
      <c r="H27" s="84"/>
      <c r="I27" s="157" t="str">
        <f>IFERROR(VLOOKUP(H27,Participation!$B$17:$K$48,10,FALSE),"Please Select Firm")</f>
        <v>Please Select Firm</v>
      </c>
    </row>
    <row r="28" spans="1:9" ht="13.5" thickBot="1">
      <c r="A28" s="84"/>
      <c r="B28" s="85">
        <v>0</v>
      </c>
      <c r="C28" s="85">
        <v>0</v>
      </c>
      <c r="D28" s="173">
        <v>0</v>
      </c>
      <c r="E28" s="174">
        <v>0</v>
      </c>
      <c r="F28" s="173">
        <v>0</v>
      </c>
      <c r="G28" s="174">
        <v>0</v>
      </c>
      <c r="H28" s="84"/>
      <c r="I28" s="157" t="str">
        <f>IFERROR(VLOOKUP(H28,Participation!$B$17:$K$48,10,FALSE),"Please Select Firm")</f>
        <v>Please Select Firm</v>
      </c>
    </row>
    <row r="29" spans="1:9" ht="13.5" thickBot="1">
      <c r="A29" s="84"/>
      <c r="B29" s="85">
        <v>0</v>
      </c>
      <c r="C29" s="85">
        <v>0</v>
      </c>
      <c r="D29" s="173">
        <v>0</v>
      </c>
      <c r="E29" s="174">
        <v>0</v>
      </c>
      <c r="F29" s="173">
        <v>0</v>
      </c>
      <c r="G29" s="174">
        <v>0</v>
      </c>
      <c r="H29" s="84"/>
      <c r="I29" s="157" t="str">
        <f>IFERROR(VLOOKUP(H29,Participation!$B$17:$K$48,10,FALSE),"Please Select Firm")</f>
        <v>Please Select Firm</v>
      </c>
    </row>
    <row r="30" spans="1:9" ht="13.5" thickBot="1">
      <c r="A30" s="84"/>
      <c r="B30" s="85">
        <v>0</v>
      </c>
      <c r="C30" s="85">
        <v>0</v>
      </c>
      <c r="D30" s="173">
        <v>0</v>
      </c>
      <c r="E30" s="174">
        <v>0</v>
      </c>
      <c r="F30" s="173">
        <v>0</v>
      </c>
      <c r="G30" s="174">
        <v>0</v>
      </c>
      <c r="H30" s="84"/>
      <c r="I30" s="157" t="str">
        <f>IFERROR(VLOOKUP(H30,Participation!$B$17:$K$48,10,FALSE),"Please Select Firm")</f>
        <v>Please Select Firm</v>
      </c>
    </row>
    <row r="31" spans="1:9" ht="13.5" thickBot="1">
      <c r="A31" s="84"/>
      <c r="B31" s="85">
        <v>0</v>
      </c>
      <c r="C31" s="85">
        <v>0</v>
      </c>
      <c r="D31" s="173">
        <v>0</v>
      </c>
      <c r="E31" s="174">
        <v>0</v>
      </c>
      <c r="F31" s="173">
        <v>0</v>
      </c>
      <c r="G31" s="174">
        <v>0</v>
      </c>
      <c r="H31" s="84"/>
      <c r="I31" s="157" t="str">
        <f>IFERROR(VLOOKUP(H31,Participation!$B$17:$K$48,10,FALSE),"Please Select Firm")</f>
        <v>Please Select Firm</v>
      </c>
    </row>
    <row r="32" spans="1:9" s="7" customFormat="1" ht="22.15" customHeight="1" thickBot="1">
      <c r="A32" s="155" t="s">
        <v>164</v>
      </c>
      <c r="B32" s="156">
        <f>SUM(B22:B31)</f>
        <v>0</v>
      </c>
      <c r="C32" s="156">
        <f>SUM(C22:C31)</f>
        <v>0</v>
      </c>
      <c r="D32" s="175">
        <f t="shared" ref="D32:E32" si="2">SUM(D22:D31)</f>
        <v>0</v>
      </c>
      <c r="E32" s="176">
        <f t="shared" si="2"/>
        <v>0</v>
      </c>
      <c r="F32" s="175">
        <f t="shared" ref="F32" si="3">SUM(F22:F31)</f>
        <v>0</v>
      </c>
      <c r="G32" s="176">
        <f t="shared" ref="G32" si="4">SUM(G22:G31)</f>
        <v>0</v>
      </c>
      <c r="H32" s="44"/>
      <c r="I32" s="44"/>
    </row>
    <row r="40" spans="1:9">
      <c r="A40" s="298"/>
      <c r="B40" s="298"/>
      <c r="C40" s="298"/>
      <c r="D40" s="298"/>
      <c r="E40" s="298"/>
      <c r="F40" s="298"/>
      <c r="G40" s="298"/>
      <c r="H40" s="298"/>
      <c r="I40" s="114"/>
    </row>
  </sheetData>
  <sheetProtection algorithmName="SHA-512" hashValue="Weq2ga+k6iz53HcKsQ2b7kB8Pu25FV0m0hO6NaUGye2PJ41SoI3EYAMFXxrQvvEXLLqQvHyPk+K0277phQ8YTA==" saltValue="tIqk66Vw56hmoB3Psqp1Pg==" spinCount="100000" sheet="1" objects="1" scenarios="1"/>
  <mergeCells count="7">
    <mergeCell ref="A40:H40"/>
    <mergeCell ref="A1:I1"/>
    <mergeCell ref="A3:I3"/>
    <mergeCell ref="D5:E5"/>
    <mergeCell ref="F5:G5"/>
    <mergeCell ref="D20:E20"/>
    <mergeCell ref="F20:G20"/>
  </mergeCells>
  <phoneticPr fontId="2" type="noConversion"/>
  <conditionalFormatting sqref="B7:I7 B8 D8:E8 B9:I11 B12:E12 B13:I13 B14:E14 B15:I15 A22:I31">
    <cfRule type="expression" dxfId="0" priority="1" stopIfTrue="1">
      <formula>ISBLANK(A7)</formula>
    </cfRule>
  </conditionalFormatting>
  <pageMargins left="0.75" right="0.75" top="0.5" bottom="0.25" header="0.5" footer="0.5"/>
  <pageSetup orientation="landscape" r:id="rId1"/>
  <headerFooter alignWithMargins="0">
    <oddFooter>&amp;CPage 6 of 11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998F6BC-AA63-46A9-A531-17EDE5D83D55}">
          <x14:formula1>
            <xm:f>Participation!$B$17:$B$48</xm:f>
          </x14:formula1>
          <xm:sqref>H22:H31 H7:H15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J51"/>
  <sheetViews>
    <sheetView topLeftCell="A5" workbookViewId="0">
      <selection activeCell="A24" sqref="A24:J24"/>
    </sheetView>
  </sheetViews>
  <sheetFormatPr defaultRowHeight="12.75"/>
  <sheetData>
    <row r="1" spans="1:10" ht="18">
      <c r="A1" s="322" t="s">
        <v>165</v>
      </c>
      <c r="B1" s="322"/>
      <c r="C1" s="322"/>
      <c r="D1" s="322"/>
      <c r="E1" s="322"/>
      <c r="F1" s="322"/>
      <c r="G1" s="322"/>
      <c r="H1" s="322"/>
      <c r="I1" s="322"/>
      <c r="J1" s="322"/>
    </row>
    <row r="2" spans="1:10" ht="18">
      <c r="A2" s="3"/>
      <c r="B2" s="3"/>
      <c r="C2" s="3"/>
      <c r="D2" s="3"/>
      <c r="E2" s="3"/>
      <c r="F2" s="3"/>
      <c r="G2" s="3"/>
      <c r="H2" s="3"/>
      <c r="I2" s="3"/>
      <c r="J2" s="3"/>
    </row>
    <row r="3" spans="1:10" ht="18">
      <c r="A3" s="3"/>
      <c r="B3" s="3"/>
      <c r="C3" s="3"/>
      <c r="D3" s="3"/>
      <c r="E3" s="3"/>
      <c r="F3" s="3"/>
      <c r="G3" s="3"/>
      <c r="H3" s="3"/>
      <c r="I3" s="3"/>
      <c r="J3" s="3"/>
    </row>
    <row r="4" spans="1:10" ht="15">
      <c r="A4" s="323" t="s">
        <v>166</v>
      </c>
      <c r="B4" s="323"/>
      <c r="C4" s="323"/>
      <c r="D4" s="323"/>
      <c r="E4" s="323"/>
      <c r="F4" s="323"/>
      <c r="G4" s="323"/>
      <c r="H4" s="323"/>
      <c r="I4" s="323"/>
      <c r="J4" s="323"/>
    </row>
    <row r="5" spans="1:10">
      <c r="A5" s="321"/>
      <c r="B5" s="321"/>
      <c r="C5" s="321"/>
      <c r="D5" s="321"/>
      <c r="E5" s="321"/>
      <c r="F5" s="321"/>
      <c r="G5" s="321"/>
      <c r="H5" s="321"/>
      <c r="I5" s="321"/>
      <c r="J5" s="321"/>
    </row>
    <row r="6" spans="1:10">
      <c r="A6" s="321"/>
      <c r="B6" s="321"/>
      <c r="C6" s="321"/>
      <c r="D6" s="321"/>
      <c r="E6" s="321"/>
      <c r="F6" s="321"/>
      <c r="G6" s="321"/>
      <c r="H6" s="321"/>
      <c r="I6" s="321"/>
      <c r="J6" s="321"/>
    </row>
    <row r="7" spans="1:10">
      <c r="A7" s="321"/>
      <c r="B7" s="321"/>
      <c r="C7" s="321"/>
      <c r="D7" s="321"/>
      <c r="E7" s="321"/>
      <c r="F7" s="321"/>
      <c r="G7" s="321"/>
      <c r="H7" s="321"/>
      <c r="I7" s="321"/>
      <c r="J7" s="321"/>
    </row>
    <row r="8" spans="1:10">
      <c r="A8" s="321"/>
      <c r="B8" s="321"/>
      <c r="C8" s="321"/>
      <c r="D8" s="321"/>
      <c r="E8" s="321"/>
      <c r="F8" s="321"/>
      <c r="G8" s="321"/>
      <c r="H8" s="321"/>
      <c r="I8" s="321"/>
      <c r="J8" s="321"/>
    </row>
    <row r="9" spans="1:10" ht="14.25">
      <c r="A9" s="319" t="s">
        <v>167</v>
      </c>
      <c r="B9" s="319"/>
      <c r="C9" s="319"/>
      <c r="D9" s="319"/>
      <c r="E9" s="319"/>
      <c r="F9" s="319"/>
      <c r="G9" s="319"/>
      <c r="H9" s="319"/>
      <c r="I9" s="319"/>
      <c r="J9" s="319"/>
    </row>
    <row r="10" spans="1:10" ht="14.25">
      <c r="A10" s="319"/>
      <c r="B10" s="319"/>
      <c r="C10" s="319"/>
      <c r="D10" s="319"/>
      <c r="E10" s="319"/>
      <c r="F10" s="319"/>
      <c r="G10" s="319"/>
      <c r="H10" s="319"/>
      <c r="I10" s="319"/>
      <c r="J10" s="319"/>
    </row>
    <row r="11" spans="1:10" ht="14.25">
      <c r="A11" s="319"/>
      <c r="B11" s="319"/>
      <c r="C11" s="319"/>
      <c r="D11" s="319"/>
      <c r="E11" s="319"/>
      <c r="F11" s="319"/>
      <c r="G11" s="319"/>
      <c r="H11" s="319"/>
      <c r="I11" s="319"/>
      <c r="J11" s="319"/>
    </row>
    <row r="12" spans="1:10" ht="14.25">
      <c r="A12" s="319" t="s">
        <v>168</v>
      </c>
      <c r="B12" s="319"/>
      <c r="C12" s="319"/>
      <c r="D12" s="319"/>
      <c r="E12" s="319"/>
      <c r="F12" s="319"/>
      <c r="G12" s="319"/>
      <c r="H12" s="319"/>
      <c r="I12" s="319"/>
      <c r="J12" s="319"/>
    </row>
    <row r="13" spans="1:10" ht="14.25">
      <c r="A13" s="319" t="s">
        <v>169</v>
      </c>
      <c r="B13" s="319"/>
      <c r="C13" s="319"/>
      <c r="D13" s="319"/>
      <c r="E13" s="319"/>
      <c r="F13" s="319"/>
      <c r="G13" s="319"/>
      <c r="H13" s="319"/>
      <c r="I13" s="319"/>
      <c r="J13" s="319"/>
    </row>
    <row r="14" spans="1:10" ht="14.25">
      <c r="A14" s="319" t="s">
        <v>170</v>
      </c>
      <c r="B14" s="319"/>
      <c r="C14" s="319"/>
      <c r="D14" s="319"/>
      <c r="E14" s="319"/>
      <c r="F14" s="319"/>
      <c r="G14" s="319"/>
      <c r="H14" s="319"/>
      <c r="I14" s="319"/>
      <c r="J14" s="319"/>
    </row>
    <row r="15" spans="1:10" ht="14.25">
      <c r="A15" s="319"/>
      <c r="B15" s="319"/>
      <c r="C15" s="319"/>
      <c r="D15" s="319"/>
      <c r="E15" s="319"/>
      <c r="F15" s="319"/>
      <c r="G15" s="319"/>
      <c r="H15" s="319"/>
      <c r="I15" s="319"/>
      <c r="J15" s="319"/>
    </row>
    <row r="16" spans="1:10" ht="14.25">
      <c r="A16" s="319"/>
      <c r="B16" s="319"/>
      <c r="C16" s="319"/>
      <c r="D16" s="319"/>
      <c r="E16" s="319"/>
      <c r="F16" s="319"/>
      <c r="G16" s="319"/>
      <c r="H16" s="319"/>
      <c r="I16" s="319"/>
      <c r="J16" s="319"/>
    </row>
    <row r="17" spans="1:10" ht="14.25">
      <c r="A17" s="319" t="s">
        <v>171</v>
      </c>
      <c r="B17" s="319"/>
      <c r="C17" s="319"/>
      <c r="D17" s="319"/>
      <c r="E17" s="319"/>
      <c r="F17" s="319"/>
      <c r="G17" s="319"/>
      <c r="H17" s="319"/>
      <c r="I17" s="319"/>
      <c r="J17" s="319"/>
    </row>
    <row r="18" spans="1:10" ht="14.25">
      <c r="A18" s="319"/>
      <c r="B18" s="319"/>
      <c r="C18" s="319"/>
      <c r="D18" s="319"/>
      <c r="E18" s="319"/>
      <c r="F18" s="319"/>
      <c r="G18" s="319"/>
      <c r="H18" s="319"/>
      <c r="I18" s="319"/>
      <c r="J18" s="319"/>
    </row>
    <row r="19" spans="1:10" ht="14.25">
      <c r="A19" s="319"/>
      <c r="B19" s="319"/>
      <c r="C19" s="319"/>
      <c r="D19" s="319"/>
      <c r="E19" s="319"/>
      <c r="F19" s="319"/>
      <c r="G19" s="319"/>
      <c r="H19" s="319"/>
      <c r="I19" s="319"/>
      <c r="J19" s="319"/>
    </row>
    <row r="20" spans="1:10" ht="14.25">
      <c r="A20" s="319" t="s">
        <v>172</v>
      </c>
      <c r="B20" s="319"/>
      <c r="C20" s="319"/>
      <c r="D20" s="319"/>
      <c r="E20" s="319"/>
      <c r="F20" s="319"/>
      <c r="G20" s="319"/>
      <c r="H20" s="319"/>
      <c r="I20" s="319"/>
      <c r="J20" s="319"/>
    </row>
    <row r="21" spans="1:10" ht="14.25">
      <c r="A21" s="319"/>
      <c r="B21" s="319"/>
      <c r="C21" s="319"/>
      <c r="D21" s="319"/>
      <c r="E21" s="319"/>
      <c r="F21" s="319"/>
      <c r="G21" s="319"/>
      <c r="H21" s="319"/>
      <c r="I21" s="319"/>
      <c r="J21" s="319"/>
    </row>
    <row r="22" spans="1:10" ht="14.25">
      <c r="A22" s="319"/>
      <c r="B22" s="319"/>
      <c r="C22" s="319"/>
      <c r="D22" s="319"/>
      <c r="E22" s="319"/>
      <c r="F22" s="319"/>
      <c r="G22" s="319"/>
      <c r="H22" s="319"/>
      <c r="I22" s="319"/>
      <c r="J22" s="319"/>
    </row>
    <row r="23" spans="1:10" ht="14.25">
      <c r="A23" s="319" t="s">
        <v>173</v>
      </c>
      <c r="B23" s="319"/>
      <c r="C23" s="319"/>
      <c r="D23" s="319"/>
      <c r="E23" s="319"/>
      <c r="F23" s="319"/>
      <c r="G23" s="319"/>
      <c r="H23" s="319"/>
      <c r="I23" s="319"/>
      <c r="J23" s="319"/>
    </row>
    <row r="24" spans="1:10" ht="14.25">
      <c r="A24" s="319" t="s">
        <v>174</v>
      </c>
      <c r="B24" s="319"/>
      <c r="C24" s="319"/>
      <c r="D24" s="319"/>
      <c r="E24" s="319"/>
      <c r="F24" s="319"/>
      <c r="G24" s="319"/>
      <c r="H24" s="319"/>
      <c r="I24" s="319"/>
      <c r="J24" s="319"/>
    </row>
    <row r="25" spans="1:10" ht="14.25">
      <c r="A25" s="319" t="s">
        <v>175</v>
      </c>
      <c r="B25" s="319"/>
      <c r="C25" s="319"/>
      <c r="D25" s="319"/>
      <c r="E25" s="319"/>
      <c r="F25" s="319"/>
      <c r="G25" s="319"/>
      <c r="H25" s="319"/>
      <c r="I25" s="319"/>
      <c r="J25" s="319"/>
    </row>
    <row r="26" spans="1:10" ht="14.25">
      <c r="A26" s="319" t="s">
        <v>176</v>
      </c>
      <c r="B26" s="319"/>
      <c r="C26" s="319"/>
      <c r="D26" s="319"/>
      <c r="E26" s="319"/>
      <c r="F26" s="319"/>
      <c r="G26" s="319"/>
      <c r="H26" s="319"/>
      <c r="I26" s="319"/>
      <c r="J26" s="319"/>
    </row>
    <row r="27" spans="1:10" ht="14.25">
      <c r="A27" s="319"/>
      <c r="B27" s="319"/>
      <c r="C27" s="319"/>
      <c r="D27" s="319"/>
      <c r="E27" s="319"/>
      <c r="F27" s="319"/>
      <c r="G27" s="319"/>
      <c r="H27" s="319"/>
      <c r="I27" s="319"/>
      <c r="J27" s="319"/>
    </row>
    <row r="28" spans="1:10" ht="14.25">
      <c r="A28" s="319"/>
      <c r="B28" s="319"/>
      <c r="C28" s="319"/>
      <c r="D28" s="319"/>
      <c r="E28" s="319"/>
      <c r="F28" s="319"/>
      <c r="G28" s="319"/>
      <c r="H28" s="319"/>
      <c r="I28" s="319"/>
      <c r="J28" s="319"/>
    </row>
    <row r="29" spans="1:10" ht="14.25">
      <c r="A29" s="319" t="s">
        <v>177</v>
      </c>
      <c r="B29" s="319"/>
      <c r="C29" s="319"/>
      <c r="D29" s="319"/>
      <c r="E29" s="319"/>
      <c r="F29" s="319"/>
      <c r="G29" s="319"/>
      <c r="H29" s="319"/>
      <c r="I29" s="319"/>
      <c r="J29" s="319"/>
    </row>
    <row r="30" spans="1:10" ht="14.25">
      <c r="A30" s="319"/>
      <c r="B30" s="319"/>
      <c r="C30" s="319"/>
      <c r="D30" s="319"/>
      <c r="E30" s="319"/>
      <c r="F30" s="319"/>
      <c r="G30" s="319"/>
      <c r="H30" s="319"/>
      <c r="I30" s="319"/>
      <c r="J30" s="319"/>
    </row>
    <row r="31" spans="1:10" ht="14.25">
      <c r="A31" s="319"/>
      <c r="B31" s="319"/>
      <c r="C31" s="319"/>
      <c r="D31" s="319"/>
      <c r="E31" s="319"/>
      <c r="F31" s="319"/>
      <c r="G31" s="319"/>
      <c r="H31" s="319"/>
      <c r="I31" s="319"/>
      <c r="J31" s="319"/>
    </row>
    <row r="32" spans="1:10" ht="14.25">
      <c r="A32" s="319" t="s">
        <v>178</v>
      </c>
      <c r="B32" s="319"/>
      <c r="C32" s="319"/>
      <c r="D32" s="319"/>
      <c r="E32" s="319"/>
      <c r="F32" s="319"/>
      <c r="G32" s="319"/>
      <c r="H32" s="319"/>
      <c r="I32" s="319"/>
      <c r="J32" s="319"/>
    </row>
    <row r="33" spans="1:10" ht="14.25">
      <c r="A33" s="319" t="s">
        <v>179</v>
      </c>
      <c r="B33" s="319"/>
      <c r="C33" s="319"/>
      <c r="D33" s="319"/>
      <c r="E33" s="319"/>
      <c r="F33" s="319"/>
      <c r="G33" s="319"/>
      <c r="H33" s="319"/>
      <c r="I33" s="319"/>
      <c r="J33" s="319"/>
    </row>
    <row r="34" spans="1:10" ht="14.25">
      <c r="A34" s="4"/>
      <c r="B34" s="4"/>
      <c r="C34" s="4"/>
      <c r="D34" s="4"/>
      <c r="E34" s="4"/>
      <c r="F34" s="4"/>
      <c r="G34" s="4"/>
      <c r="H34" s="4"/>
      <c r="I34" s="4"/>
      <c r="J34" s="4"/>
    </row>
    <row r="35" spans="1:10" ht="14.25">
      <c r="A35" s="4"/>
      <c r="B35" s="4"/>
      <c r="C35" s="4"/>
      <c r="D35" s="4"/>
      <c r="E35" s="4"/>
      <c r="F35" s="4"/>
      <c r="G35" s="4"/>
      <c r="H35" s="4"/>
      <c r="I35" s="4"/>
      <c r="J35" s="4"/>
    </row>
    <row r="36" spans="1:10" ht="14.25">
      <c r="A36" s="319"/>
      <c r="B36" s="319"/>
      <c r="C36" s="319"/>
      <c r="D36" s="319"/>
      <c r="E36" s="319"/>
      <c r="F36" s="319"/>
      <c r="G36" s="319"/>
      <c r="H36" s="319"/>
      <c r="I36" s="319"/>
      <c r="J36" s="319"/>
    </row>
    <row r="37" spans="1:10" ht="14.25">
      <c r="A37" s="319" t="s">
        <v>180</v>
      </c>
      <c r="B37" s="319"/>
      <c r="C37" s="319"/>
      <c r="D37" s="319"/>
      <c r="E37" s="319"/>
      <c r="F37" s="319"/>
      <c r="G37" s="319"/>
      <c r="H37" s="319"/>
      <c r="I37" s="319"/>
      <c r="J37" s="319"/>
    </row>
    <row r="38" spans="1:10" ht="14.25">
      <c r="A38" s="319" t="s">
        <v>181</v>
      </c>
      <c r="B38" s="319"/>
      <c r="C38" s="319"/>
      <c r="D38" s="319"/>
      <c r="E38" s="319"/>
      <c r="F38" s="319"/>
      <c r="G38" s="319"/>
      <c r="H38" s="319"/>
      <c r="I38" s="319"/>
      <c r="J38" s="319"/>
    </row>
    <row r="39" spans="1:10" ht="14.25">
      <c r="A39" s="319"/>
      <c r="B39" s="319"/>
      <c r="C39" s="319"/>
      <c r="D39" s="319"/>
      <c r="E39" s="319"/>
      <c r="F39" s="319"/>
      <c r="G39" s="319"/>
      <c r="H39" s="319"/>
      <c r="I39" s="319"/>
      <c r="J39" s="319"/>
    </row>
    <row r="40" spans="1:10" ht="14.25">
      <c r="A40" s="319"/>
      <c r="B40" s="319"/>
      <c r="C40" s="319"/>
      <c r="D40" s="319"/>
      <c r="E40" s="319"/>
      <c r="F40" s="319"/>
      <c r="G40" s="319"/>
      <c r="H40" s="319"/>
      <c r="I40" s="319"/>
      <c r="J40" s="319"/>
    </row>
    <row r="41" spans="1:10" ht="14.25">
      <c r="A41" s="319"/>
      <c r="B41" s="319"/>
      <c r="C41" s="319"/>
      <c r="D41" s="319"/>
      <c r="E41" s="319"/>
      <c r="F41" s="319"/>
      <c r="G41" s="319"/>
      <c r="H41" s="319"/>
      <c r="I41" s="319"/>
      <c r="J41" s="319"/>
    </row>
    <row r="42" spans="1:10" ht="14.25">
      <c r="A42" s="319"/>
      <c r="B42" s="319"/>
      <c r="C42" s="319"/>
      <c r="D42" s="319"/>
      <c r="E42" s="319"/>
      <c r="F42" s="319"/>
      <c r="G42" s="319"/>
      <c r="H42" s="319"/>
      <c r="I42" s="319"/>
      <c r="J42" s="319"/>
    </row>
    <row r="43" spans="1:10" ht="14.25">
      <c r="A43" s="319"/>
      <c r="B43" s="319"/>
      <c r="C43" s="319"/>
      <c r="D43" s="319"/>
      <c r="E43" s="319"/>
      <c r="F43" s="319"/>
      <c r="G43" s="319"/>
      <c r="H43" s="319"/>
      <c r="I43" s="319"/>
      <c r="J43" s="319"/>
    </row>
    <row r="44" spans="1:10" ht="14.25">
      <c r="A44" s="319"/>
      <c r="B44" s="319"/>
      <c r="C44" s="319"/>
      <c r="D44" s="319"/>
      <c r="E44" s="319"/>
      <c r="F44" s="319"/>
      <c r="G44" s="319"/>
      <c r="H44" s="319"/>
      <c r="I44" s="319"/>
      <c r="J44" s="319"/>
    </row>
    <row r="45" spans="1:10" ht="14.25">
      <c r="A45" s="319"/>
      <c r="B45" s="319"/>
      <c r="C45" s="319"/>
      <c r="D45" s="319"/>
      <c r="E45" s="319"/>
      <c r="F45" s="319"/>
      <c r="G45" s="319"/>
      <c r="H45" s="319"/>
      <c r="I45" s="319"/>
      <c r="J45" s="319"/>
    </row>
    <row r="46" spans="1:10" ht="14.25">
      <c r="A46" s="1"/>
      <c r="B46" s="1"/>
      <c r="C46" s="1"/>
      <c r="D46" s="1"/>
      <c r="E46" s="1"/>
      <c r="F46" s="1"/>
      <c r="G46" s="1"/>
      <c r="H46" s="1"/>
      <c r="I46" s="1"/>
      <c r="J46" s="1"/>
    </row>
    <row r="47" spans="1:10" ht="14.25">
      <c r="A47" s="1"/>
      <c r="B47" s="1"/>
      <c r="C47" s="1"/>
      <c r="D47" s="1"/>
      <c r="E47" s="1"/>
      <c r="F47" s="1"/>
      <c r="G47" s="1"/>
      <c r="H47" s="1"/>
      <c r="I47" s="1"/>
      <c r="J47" s="1"/>
    </row>
    <row r="51" spans="1:10">
      <c r="A51" s="320"/>
      <c r="B51" s="320"/>
      <c r="C51" s="320"/>
      <c r="D51" s="320"/>
      <c r="E51" s="320"/>
      <c r="F51" s="320"/>
      <c r="G51" s="320"/>
      <c r="H51" s="320"/>
      <c r="I51" s="320"/>
      <c r="J51" s="320"/>
    </row>
  </sheetData>
  <mergeCells count="42">
    <mergeCell ref="A1:J1"/>
    <mergeCell ref="A4:J4"/>
    <mergeCell ref="A5:J5"/>
    <mergeCell ref="A6:J6"/>
    <mergeCell ref="A11:J11"/>
    <mergeCell ref="A12:J12"/>
    <mergeCell ref="A13:J13"/>
    <mergeCell ref="A14:J14"/>
    <mergeCell ref="A7:J7"/>
    <mergeCell ref="A8:J8"/>
    <mergeCell ref="A9:J9"/>
    <mergeCell ref="A10:J10"/>
    <mergeCell ref="A19:J19"/>
    <mergeCell ref="A20:J20"/>
    <mergeCell ref="A21:J21"/>
    <mergeCell ref="A22:J22"/>
    <mergeCell ref="A15:J15"/>
    <mergeCell ref="A16:J16"/>
    <mergeCell ref="A17:J17"/>
    <mergeCell ref="A18:J18"/>
    <mergeCell ref="A27:J27"/>
    <mergeCell ref="A28:J28"/>
    <mergeCell ref="A29:J29"/>
    <mergeCell ref="A30:J30"/>
    <mergeCell ref="A23:J23"/>
    <mergeCell ref="A24:J24"/>
    <mergeCell ref="A25:J25"/>
    <mergeCell ref="A26:J26"/>
    <mergeCell ref="A37:J37"/>
    <mergeCell ref="A38:J38"/>
    <mergeCell ref="A39:J39"/>
    <mergeCell ref="A44:J44"/>
    <mergeCell ref="A31:J31"/>
    <mergeCell ref="A32:J32"/>
    <mergeCell ref="A33:J33"/>
    <mergeCell ref="A36:J36"/>
    <mergeCell ref="A45:J45"/>
    <mergeCell ref="A51:J51"/>
    <mergeCell ref="A40:J40"/>
    <mergeCell ref="A41:J41"/>
    <mergeCell ref="A42:J42"/>
    <mergeCell ref="A43:J43"/>
  </mergeCells>
  <phoneticPr fontId="2" type="noConversion"/>
  <pageMargins left="0.5" right="0.5" top="0.5" bottom="0.5" header="0.5" footer="0.5"/>
  <pageSetup orientation="portrait" r:id="rId1"/>
  <headerFooter alignWithMargins="0">
    <oddFooter>&amp;CPage 10 of 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897D-0647-4E46-BBD5-81EB953B07D4}">
  <sheetPr codeName="Sheet8">
    <tabColor rgb="FFFFFF99"/>
  </sheetPr>
  <dimension ref="A1:G29"/>
  <sheetViews>
    <sheetView topLeftCell="A2" workbookViewId="0">
      <selection activeCell="D7" sqref="D7"/>
    </sheetView>
  </sheetViews>
  <sheetFormatPr defaultColWidth="8.85546875" defaultRowHeight="12.75"/>
  <cols>
    <col min="1" max="1" width="59.42578125" style="107" bestFit="1" customWidth="1"/>
    <col min="2" max="2" width="68.42578125" style="107" customWidth="1"/>
    <col min="3" max="3" width="17.5703125" style="234" customWidth="1"/>
    <col min="4" max="4" width="16.85546875" style="234" customWidth="1"/>
    <col min="5" max="5" width="17.7109375" style="107" customWidth="1"/>
    <col min="6" max="6" width="17.7109375" style="234" customWidth="1"/>
    <col min="7" max="16384" width="8.85546875" style="107"/>
  </cols>
  <sheetData>
    <row r="1" spans="1:7" ht="68.45" customHeight="1">
      <c r="A1" s="324" t="s">
        <v>182</v>
      </c>
      <c r="B1" s="324"/>
      <c r="C1" s="324"/>
      <c r="D1" s="324"/>
      <c r="E1" s="324"/>
      <c r="F1" s="324"/>
    </row>
    <row r="2" spans="1:7" ht="43.9" customHeight="1">
      <c r="A2" s="329" t="s">
        <v>183</v>
      </c>
      <c r="B2" s="329"/>
      <c r="C2" s="329"/>
      <c r="D2" s="329"/>
      <c r="E2" s="329"/>
      <c r="F2" s="329"/>
      <c r="G2" s="202"/>
    </row>
    <row r="3" spans="1:7" ht="13.5" thickBot="1">
      <c r="C3" s="111"/>
      <c r="D3" s="111"/>
      <c r="E3" s="233"/>
      <c r="F3" s="111"/>
      <c r="G3" s="202"/>
    </row>
    <row r="4" spans="1:7" s="44" customFormat="1" ht="39" thickBot="1">
      <c r="A4" s="294"/>
      <c r="B4" s="295"/>
      <c r="C4" s="65" t="s">
        <v>72</v>
      </c>
      <c r="D4" s="65" t="s">
        <v>184</v>
      </c>
      <c r="E4" s="89" t="s">
        <v>185</v>
      </c>
      <c r="F4" s="67" t="s">
        <v>186</v>
      </c>
      <c r="G4" s="87"/>
    </row>
    <row r="5" spans="1:7" s="44" customFormat="1">
      <c r="A5" s="248" t="s">
        <v>187</v>
      </c>
      <c r="B5" s="91" t="s">
        <v>188</v>
      </c>
      <c r="C5" s="72">
        <f>'Pre-Const.'!C19</f>
        <v>0</v>
      </c>
      <c r="D5" s="73">
        <f>'Pre-Const.'!F19</f>
        <v>0</v>
      </c>
      <c r="E5" s="73">
        <f>'Pre-Const.'!G19</f>
        <v>0</v>
      </c>
      <c r="F5" s="74">
        <f>SUM(D5:E5)</f>
        <v>0</v>
      </c>
    </row>
    <row r="6" spans="1:7" s="44" customFormat="1">
      <c r="A6" s="249" t="s">
        <v>189</v>
      </c>
      <c r="B6" s="92" t="s">
        <v>60</v>
      </c>
      <c r="C6" s="75">
        <f>'Const.'!C60</f>
        <v>0</v>
      </c>
      <c r="D6" s="76">
        <f>'Const.'!J60</f>
        <v>0</v>
      </c>
      <c r="E6" s="76">
        <f>'Const.'!O60</f>
        <v>0</v>
      </c>
      <c r="F6" s="74">
        <f>SUM(D6:E6)</f>
        <v>0</v>
      </c>
    </row>
    <row r="7" spans="1:7" s="44" customFormat="1" ht="13.5" thickBot="1">
      <c r="A7" s="249" t="s">
        <v>190</v>
      </c>
      <c r="B7" s="92" t="s">
        <v>61</v>
      </c>
      <c r="C7" s="75">
        <f>'Non-Const.'!C18</f>
        <v>0</v>
      </c>
      <c r="D7" s="76">
        <f>'Non-Const.'!F18</f>
        <v>0</v>
      </c>
      <c r="E7" s="76">
        <f>'Non-Const.'!G18</f>
        <v>0</v>
      </c>
      <c r="F7" s="74">
        <f>SUM(D7:E7)</f>
        <v>0</v>
      </c>
    </row>
    <row r="8" spans="1:7" s="44" customFormat="1" ht="30" customHeight="1">
      <c r="A8" s="93" t="s">
        <v>191</v>
      </c>
      <c r="B8" s="246" t="s">
        <v>192</v>
      </c>
      <c r="C8" s="77">
        <f>SUM(C5:C7)</f>
        <v>0</v>
      </c>
      <c r="D8" s="77">
        <f>SUM(D5:D7)</f>
        <v>0</v>
      </c>
      <c r="E8" s="94">
        <f>SUM(E5:E7)</f>
        <v>0</v>
      </c>
      <c r="F8" s="78">
        <f>SUM(F5:F7)</f>
        <v>0</v>
      </c>
    </row>
    <row r="9" spans="1:7" s="44" customFormat="1">
      <c r="A9" s="248" t="s">
        <v>193</v>
      </c>
      <c r="B9" s="247" t="s">
        <v>63</v>
      </c>
      <c r="C9" s="72">
        <f>'Non-Const.'!C32</f>
        <v>0</v>
      </c>
      <c r="D9" s="73">
        <f>'Non-Const.'!F32</f>
        <v>0</v>
      </c>
      <c r="E9" s="73">
        <f>'Non-Const.'!G32</f>
        <v>0</v>
      </c>
      <c r="F9" s="74">
        <f>SUM(D9:E9)</f>
        <v>0</v>
      </c>
    </row>
    <row r="10" spans="1:7" s="87" customFormat="1" ht="57" customHeight="1">
      <c r="A10" s="95" t="s">
        <v>194</v>
      </c>
      <c r="B10" s="96" t="s">
        <v>64</v>
      </c>
      <c r="C10" s="68"/>
      <c r="D10" s="69">
        <f>IFERROR(D8/$C$8,0)</f>
        <v>0</v>
      </c>
      <c r="E10" s="69">
        <f>IFERROR(E8/$C$8,0)</f>
        <v>0</v>
      </c>
      <c r="F10" s="69">
        <f t="shared" ref="F10" si="0">IFERROR(F8/$C$8,0)</f>
        <v>0</v>
      </c>
    </row>
    <row r="11" spans="1:7" s="44" customFormat="1" ht="29.25" customHeight="1" thickBot="1">
      <c r="A11" s="250" t="s">
        <v>195</v>
      </c>
      <c r="B11" s="98" t="s">
        <v>65</v>
      </c>
      <c r="C11" s="79"/>
      <c r="D11" s="70">
        <f>Cover!B17</f>
        <v>0</v>
      </c>
      <c r="E11" s="70">
        <f>Cover!B18</f>
        <v>0</v>
      </c>
      <c r="F11" s="71">
        <f>SUM(D11:E11)</f>
        <v>0</v>
      </c>
    </row>
    <row r="14" spans="1:7" ht="13.5" thickBot="1">
      <c r="A14" s="139"/>
    </row>
    <row r="15" spans="1:7" ht="13.5" thickBot="1">
      <c r="A15" s="325" t="s">
        <v>196</v>
      </c>
      <c r="B15" s="326"/>
    </row>
    <row r="16" spans="1:7" ht="13.5" thickBot="1">
      <c r="A16" s="235" t="s">
        <v>197</v>
      </c>
      <c r="B16" s="236">
        <f>D10</f>
        <v>0</v>
      </c>
    </row>
    <row r="17" spans="1:6" ht="13.5" thickBot="1">
      <c r="A17" s="235" t="s">
        <v>198</v>
      </c>
      <c r="B17" s="237">
        <f>E10</f>
        <v>0</v>
      </c>
    </row>
    <row r="18" spans="1:6" s="44" customFormat="1" ht="13.5" thickBot="1">
      <c r="A18" s="244" t="s">
        <v>199</v>
      </c>
      <c r="B18" s="245">
        <f>Cover!B17</f>
        <v>0</v>
      </c>
      <c r="C18" s="99"/>
      <c r="D18" s="99"/>
      <c r="F18" s="99"/>
    </row>
    <row r="19" spans="1:6" s="44" customFormat="1" ht="13.5" thickBot="1">
      <c r="A19" s="244" t="s">
        <v>200</v>
      </c>
      <c r="B19" s="245">
        <f>Cover!B18</f>
        <v>0</v>
      </c>
      <c r="C19" s="99"/>
      <c r="D19" s="99"/>
      <c r="F19" s="99"/>
    </row>
    <row r="20" spans="1:6" ht="13.5" thickBot="1">
      <c r="A20" s="238" t="s">
        <v>201</v>
      </c>
      <c r="B20" s="239"/>
    </row>
    <row r="21" spans="1:6" ht="13.5" thickBot="1">
      <c r="A21" s="238" t="s">
        <v>202</v>
      </c>
      <c r="B21" s="239"/>
    </row>
    <row r="22" spans="1:6" ht="13.5" thickBot="1">
      <c r="A22" s="238" t="s">
        <v>203</v>
      </c>
      <c r="B22" s="239"/>
    </row>
    <row r="23" spans="1:6" s="44" customFormat="1" ht="13.5" thickBot="1">
      <c r="A23" s="327" t="s">
        <v>204</v>
      </c>
      <c r="B23" s="328"/>
      <c r="C23" s="99"/>
      <c r="D23" s="99"/>
      <c r="F23" s="99"/>
    </row>
    <row r="24" spans="1:6" s="44" customFormat="1" ht="13.5" thickBot="1">
      <c r="A24" s="240" t="s">
        <v>205</v>
      </c>
      <c r="B24" s="251" t="s">
        <v>206</v>
      </c>
      <c r="C24" s="99"/>
      <c r="D24" s="99"/>
      <c r="F24" s="99"/>
    </row>
    <row r="25" spans="1:6" s="44" customFormat="1">
      <c r="A25" s="241" t="s">
        <v>207</v>
      </c>
      <c r="B25" s="253"/>
      <c r="C25" s="99"/>
      <c r="D25" s="99"/>
      <c r="F25" s="99"/>
    </row>
    <row r="26" spans="1:6" s="44" customFormat="1">
      <c r="A26" s="241" t="s">
        <v>208</v>
      </c>
      <c r="B26" s="253"/>
      <c r="C26" s="99"/>
      <c r="D26" s="99"/>
      <c r="F26" s="99"/>
    </row>
    <row r="27" spans="1:6" s="44" customFormat="1">
      <c r="A27" s="242" t="s">
        <v>209</v>
      </c>
      <c r="B27" s="254"/>
      <c r="C27" s="99"/>
      <c r="D27" s="99"/>
      <c r="F27" s="99"/>
    </row>
    <row r="28" spans="1:6" s="44" customFormat="1">
      <c r="A28" s="242" t="s">
        <v>210</v>
      </c>
      <c r="B28" s="252"/>
      <c r="C28" s="99"/>
      <c r="D28" s="99"/>
      <c r="F28" s="99"/>
    </row>
    <row r="29" spans="1:6" s="44" customFormat="1">
      <c r="A29" s="243" t="s">
        <v>21</v>
      </c>
      <c r="B29" s="252" t="s">
        <v>149</v>
      </c>
      <c r="C29" s="99"/>
      <c r="D29" s="99"/>
      <c r="F29" s="99"/>
    </row>
  </sheetData>
  <sheetProtection algorithmName="SHA-512" hashValue="kz8h6nujD/34wLM/3Qwaj7NR8ojo1oftNU6+omCT+92btLnATSo2psjZQGo9RB8MHb6bSUQEwShqmy5D365c5g==" saltValue="NYvtK0eeUpIKK5SxWYU2KQ==" spinCount="100000" sheet="1" objects="1" scenarios="1"/>
  <mergeCells count="5">
    <mergeCell ref="A1:F1"/>
    <mergeCell ref="A4:B4"/>
    <mergeCell ref="A15:B15"/>
    <mergeCell ref="A23:B23"/>
    <mergeCell ref="A2:F2"/>
  </mergeCells>
  <pageMargins left="0.75" right="0.75" top="1.19" bottom="0.5" header="0.5" footer="0.5"/>
  <pageSetup orientation="landscape" r:id="rId1"/>
  <headerFooter alignWithMargins="0">
    <oddFooter>&amp;CPage 3 of 11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5B32AE5FC1D34FAFE0F46982C49C8A" ma:contentTypeVersion="20" ma:contentTypeDescription="Create a new document." ma:contentTypeScope="" ma:versionID="8d7e46405fd0a1b3c6493f19aa3d65dc">
  <xsd:schema xmlns:xsd="http://www.w3.org/2001/XMLSchema" xmlns:xs="http://www.w3.org/2001/XMLSchema" xmlns:p="http://schemas.microsoft.com/office/2006/metadata/properties" xmlns:ns2="39569798-2b05-41f8-a831-165124ca2e65" xmlns:ns3="0c1fa18a-3e54-4d1a-9539-aa55f28c6959" targetNamespace="http://schemas.microsoft.com/office/2006/metadata/properties" ma:root="true" ma:fieldsID="1dad7c0364b54c2e6a078d18e9dee556" ns2:_="" ns3:_="">
    <xsd:import namespace="39569798-2b05-41f8-a831-165124ca2e65"/>
    <xsd:import namespace="0c1fa18a-3e54-4d1a-9539-aa55f28c69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Date_x0020_Published"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ExpirationDate" minOccurs="0"/>
                <xsd:element ref="ns2:PolicyEffectiveDat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69798-2b05-41f8-a831-165124ca2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ate_x0020_Published" ma:index="14" nillable="true" ma:displayName="Date Published" ma:internalName="Date_x0020_Published">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ExpirationDate" ma:index="21" nillable="true" ma:displayName="Policy Expiration Date" ma:description="expiration date per Insurance Statement" ma:format="DateOnly" ma:internalName="ExpirationDate">
      <xsd:simpleType>
        <xsd:restriction base="dms:DateTime"/>
      </xsd:simpleType>
    </xsd:element>
    <xsd:element name="PolicyEffectiveDate" ma:index="22" nillable="true" ma:displayName="Policy Effective Date" ma:format="DateOnly" ma:internalName="PolicyEffectiveDate">
      <xsd:simpleType>
        <xsd:restriction base="dms:DateTim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092236d-4c2e-4174-8eb0-cf401468d4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1fa18a-3e54-4d1a-9539-aa55f28c695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6c9e64ef-29c2-45bc-8e7c-486c3c1069ac}" ma:internalName="TaxCatchAll" ma:showField="CatchAllData" ma:web="0c1fa18a-3e54-4d1a-9539-aa55f28c69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c1fa18a-3e54-4d1a-9539-aa55f28c6959">
      <UserInfo>
        <DisplayName>Joe Karlovits</DisplayName>
        <AccountId>162</AccountId>
        <AccountType/>
      </UserInfo>
      <UserInfo>
        <DisplayName>Daniel Grantham</DisplayName>
        <AccountId>124</AccountId>
        <AccountType/>
      </UserInfo>
    </SharedWithUsers>
    <TaxCatchAll xmlns="0c1fa18a-3e54-4d1a-9539-aa55f28c6959" xsi:nil="true"/>
    <ExpirationDate xmlns="39569798-2b05-41f8-a831-165124ca2e65" xsi:nil="true"/>
    <Date_x0020_Published xmlns="39569798-2b05-41f8-a831-165124ca2e65" xsi:nil="true"/>
    <PolicyEffectiveDate xmlns="39569798-2b05-41f8-a831-165124ca2e65" xsi:nil="true"/>
    <lcf76f155ced4ddcb4097134ff3c332f xmlns="39569798-2b05-41f8-a831-165124ca2e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4906-C9D3-4106-B5D7-BCAF1ED0BD0B}"/>
</file>

<file path=customXml/itemProps2.xml><?xml version="1.0" encoding="utf-8"?>
<ds:datastoreItem xmlns:ds="http://schemas.openxmlformats.org/officeDocument/2006/customXml" ds:itemID="{590A1054-79DA-4A4E-BE75-12683AA706D1}"/>
</file>

<file path=customXml/itemProps3.xml><?xml version="1.0" encoding="utf-8"?>
<ds:datastoreItem xmlns:ds="http://schemas.openxmlformats.org/officeDocument/2006/customXml" ds:itemID="{359562E1-90B4-4813-9A01-32AD4AE8ACF1}"/>
</file>

<file path=docProps/app.xml><?xml version="1.0" encoding="utf-8"?>
<Properties xmlns="http://schemas.openxmlformats.org/officeDocument/2006/extended-properties" xmlns:vt="http://schemas.openxmlformats.org/officeDocument/2006/docPropsVTypes">
  <Application>Microsoft Excel Online</Application>
  <Manager/>
  <Company>URA of Pittsbirgh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
  <cp:revision/>
  <dcterms:created xsi:type="dcterms:W3CDTF">2013-07-10T12:36:47Z</dcterms:created>
  <dcterms:modified xsi:type="dcterms:W3CDTF">2025-06-23T15:08:27Z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12">
    <vt:lpwstr>6</vt:lpwstr>
  </property>
  <property fmtid="{D5CDD505-2E9C-101B-9397-08002B2CF9AE}" pid="3" name="ContentTypeId">
    <vt:lpwstr>0x010100BE5B32AE5FC1D34FAFE0F46982C49C8A</vt:lpwstr>
  </property>
  <property fmtid="{D5CDD505-2E9C-101B-9397-08002B2CF9AE}" pid="4" name="MediaServiceImageTags">
    <vt:lpwstr/>
  </property>
</Properties>
</file>