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dibernardo\Downloads\"/>
    </mc:Choice>
  </mc:AlternateContent>
  <xr:revisionPtr revIDLastSave="0" documentId="13_ncr:1_{1DF77C4A-DD87-4B2F-8330-21967D6F3741}" xr6:coauthVersionLast="47" xr6:coauthVersionMax="47" xr10:uidLastSave="{00000000-0000-0000-0000-000000000000}"/>
  <bookViews>
    <workbookView xWindow="19090" yWindow="-110" windowWidth="25820" windowHeight="15500" activeTab="6" xr2:uid="{F5604CB9-C8A6-4B13-96A0-6F69BEE39EF3}"/>
  </bookViews>
  <sheets>
    <sheet name="Instructions" sheetId="1" r:id="rId1"/>
    <sheet name="Affordable Units" sheetId="2" r:id="rId2"/>
    <sheet name="Dev Budget" sheetId="3" r:id="rId3"/>
    <sheet name="Sheet1" sheetId="8" r:id="rId4"/>
    <sheet name="Phased S&amp;U" sheetId="4" r:id="rId5"/>
    <sheet name="Median Costs &amp; Relocation" sheetId="5" r:id="rId6"/>
    <sheet name="Pro Forma" sheetId="6" r:id="rId7"/>
    <sheet name="Amortization Table" sheetId="7" r:id="rId8"/>
  </sheets>
  <definedNames>
    <definedName name="roundOpt">'Amortization Table'!$H$17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H14" i="2"/>
  <c r="U120" i="6"/>
  <c r="V120" i="6"/>
  <c r="W120" i="6"/>
  <c r="X120" i="6"/>
  <c r="Y120" i="6"/>
  <c r="Z120" i="6"/>
  <c r="AA120" i="6"/>
  <c r="AB120" i="6"/>
  <c r="AC120" i="6"/>
  <c r="T120" i="6"/>
  <c r="H120" i="6"/>
  <c r="I120" i="6"/>
  <c r="J120" i="6"/>
  <c r="K120" i="6"/>
  <c r="L120" i="6"/>
  <c r="M120" i="6"/>
  <c r="N120" i="6"/>
  <c r="O120" i="6"/>
  <c r="G120" i="6"/>
  <c r="K29" i="6"/>
  <c r="I73" i="3"/>
  <c r="S115" i="6"/>
  <c r="S116" i="6"/>
  <c r="S117" i="6"/>
  <c r="S118" i="6"/>
  <c r="P116" i="6"/>
  <c r="P117" i="6"/>
  <c r="P115" i="6"/>
  <c r="P118" i="6"/>
  <c r="T105" i="6"/>
  <c r="U105" i="6"/>
  <c r="V105" i="6"/>
  <c r="W105" i="6"/>
  <c r="X105" i="6"/>
  <c r="Y105" i="6"/>
  <c r="Z105" i="6"/>
  <c r="AA105" i="6"/>
  <c r="AB105" i="6"/>
  <c r="AC105" i="6"/>
  <c r="T106" i="6"/>
  <c r="U106" i="6"/>
  <c r="V106" i="6"/>
  <c r="W106" i="6"/>
  <c r="X106" i="6"/>
  <c r="Y106" i="6"/>
  <c r="Z106" i="6"/>
  <c r="AA106" i="6"/>
  <c r="AB106" i="6"/>
  <c r="AC106" i="6"/>
  <c r="T107" i="6"/>
  <c r="U107" i="6"/>
  <c r="V107" i="6"/>
  <c r="W107" i="6"/>
  <c r="X107" i="6"/>
  <c r="Y107" i="6"/>
  <c r="Z107" i="6"/>
  <c r="AA107" i="6"/>
  <c r="AB107" i="6"/>
  <c r="AC107" i="6"/>
  <c r="G105" i="6"/>
  <c r="H105" i="6"/>
  <c r="I105" i="6"/>
  <c r="J105" i="6"/>
  <c r="K105" i="6"/>
  <c r="L105" i="6"/>
  <c r="M105" i="6"/>
  <c r="N105" i="6"/>
  <c r="O105" i="6"/>
  <c r="G106" i="6"/>
  <c r="H106" i="6"/>
  <c r="I106" i="6"/>
  <c r="J106" i="6"/>
  <c r="K106" i="6"/>
  <c r="L106" i="6"/>
  <c r="M106" i="6"/>
  <c r="N106" i="6"/>
  <c r="O106" i="6"/>
  <c r="G107" i="6"/>
  <c r="H107" i="6"/>
  <c r="I107" i="6"/>
  <c r="J107" i="6"/>
  <c r="K107" i="6"/>
  <c r="L107" i="6"/>
  <c r="M107" i="6"/>
  <c r="N107" i="6"/>
  <c r="O107" i="6"/>
  <c r="I142" i="3"/>
  <c r="I143" i="3"/>
  <c r="I31" i="3"/>
  <c r="I32" i="3"/>
  <c r="I20" i="3"/>
  <c r="I21" i="3"/>
  <c r="I128" i="3" l="1"/>
  <c r="I129" i="3"/>
  <c r="I114" i="3"/>
  <c r="I115" i="3"/>
  <c r="I102" i="3"/>
  <c r="I103" i="3"/>
  <c r="I87" i="3"/>
  <c r="I88" i="3"/>
  <c r="I52" i="3"/>
  <c r="I53" i="3"/>
  <c r="I70" i="3"/>
  <c r="I74" i="3"/>
  <c r="G71" i="3" l="1"/>
  <c r="I71" i="3" s="1"/>
  <c r="A24" i="2" l="1"/>
  <c r="H16" i="2"/>
  <c r="A22" i="2" s="1"/>
  <c r="A23" i="2"/>
  <c r="D800" i="7"/>
  <c r="H19" i="7"/>
  <c r="G19" i="7"/>
  <c r="B19" i="7"/>
  <c r="C15" i="7"/>
  <c r="C14" i="7"/>
  <c r="L13" i="7"/>
  <c r="K13" i="7"/>
  <c r="D14" i="7" s="1"/>
  <c r="E105" i="6" s="1"/>
  <c r="H9" i="7"/>
  <c r="H5" i="7"/>
  <c r="B20" i="7" l="1"/>
  <c r="D20" i="7" l="1"/>
  <c r="C20" i="7" l="1"/>
  <c r="F20" i="7" l="1"/>
  <c r="G20" i="7"/>
  <c r="H20" i="7" s="1"/>
  <c r="A21" i="7" s="1"/>
  <c r="B21" i="7" l="1"/>
  <c r="D21" i="7" l="1"/>
  <c r="C21" i="7" l="1"/>
  <c r="G21" i="7" l="1"/>
  <c r="F21" i="7"/>
  <c r="H21" i="7" l="1"/>
  <c r="A22" i="7" s="1"/>
  <c r="B22" i="7" s="1"/>
  <c r="D22" i="7" l="1"/>
  <c r="C22" i="7" l="1"/>
  <c r="G22" i="7" l="1"/>
  <c r="F22" i="7"/>
  <c r="H22" i="7" l="1"/>
  <c r="A23" i="7" s="1"/>
  <c r="B23" i="7" s="1"/>
  <c r="D23" i="7" l="1"/>
  <c r="C23" i="7" l="1"/>
  <c r="F23" i="7" l="1"/>
  <c r="G23" i="7"/>
  <c r="H23" i="7" l="1"/>
  <c r="A24" i="7" s="1"/>
  <c r="B24" i="7" s="1"/>
  <c r="D24" i="7" l="1"/>
  <c r="C24" i="7" l="1"/>
  <c r="G24" i="7" l="1"/>
  <c r="F24" i="7"/>
  <c r="H24" i="7" l="1"/>
  <c r="A25" i="7" s="1"/>
  <c r="B25" i="7" s="1"/>
  <c r="D25" i="7" l="1"/>
  <c r="C25" i="7" s="1"/>
  <c r="F25" i="7" s="1"/>
  <c r="G25" i="7" l="1"/>
  <c r="H25" i="7" s="1"/>
  <c r="A26" i="7" s="1"/>
  <c r="B26" i="7" l="1"/>
  <c r="D26" i="7" l="1"/>
  <c r="C26" i="7" s="1"/>
  <c r="F26" i="7" s="1"/>
  <c r="G26" i="7" l="1"/>
  <c r="H26" i="7" s="1"/>
  <c r="A27" i="7" s="1"/>
  <c r="B27" i="7" l="1"/>
  <c r="D27" i="7" l="1"/>
  <c r="C27" i="7" s="1"/>
  <c r="G27" i="7" s="1"/>
  <c r="F27" i="7" l="1"/>
  <c r="H27" i="7" s="1"/>
  <c r="A28" i="7" s="1"/>
  <c r="B28" i="7" l="1"/>
  <c r="D28" i="7" l="1"/>
  <c r="C28" i="7" s="1"/>
  <c r="G28" i="7" s="1"/>
  <c r="F28" i="7" l="1"/>
  <c r="H28" i="7" s="1"/>
  <c r="A29" i="7" s="1"/>
  <c r="B29" i="7" l="1"/>
  <c r="D29" i="7" l="1"/>
  <c r="C29" i="7" s="1"/>
  <c r="F29" i="7" s="1"/>
  <c r="G29" i="7" l="1"/>
  <c r="H29" i="7" s="1"/>
  <c r="A30" i="7" s="1"/>
  <c r="B30" i="7" l="1"/>
  <c r="D30" i="7" l="1"/>
  <c r="C30" i="7" s="1"/>
  <c r="F30" i="7" s="1"/>
  <c r="G30" i="7" l="1"/>
  <c r="H30" i="7" s="1"/>
  <c r="A31" i="7" s="1"/>
  <c r="B31" i="7" l="1"/>
  <c r="D31" i="7" l="1"/>
  <c r="C31" i="7" s="1"/>
  <c r="G31" i="7" s="1"/>
  <c r="F31" i="7" l="1"/>
  <c r="H31" i="7" s="1"/>
  <c r="A32" i="7" s="1"/>
  <c r="B32" i="7" l="1"/>
  <c r="D32" i="7" l="1"/>
  <c r="C32" i="7" s="1"/>
  <c r="G32" i="7" s="1"/>
  <c r="F32" i="7" l="1"/>
  <c r="H32" i="7" s="1"/>
  <c r="A33" i="7" s="1"/>
  <c r="B33" i="7" l="1"/>
  <c r="D33" i="7" l="1"/>
  <c r="C33" i="7" s="1"/>
  <c r="F33" i="7" s="1"/>
  <c r="G33" i="7" l="1"/>
  <c r="H33" i="7" s="1"/>
  <c r="A34" i="7" s="1"/>
  <c r="B34" i="7" l="1"/>
  <c r="D34" i="7" l="1"/>
  <c r="C34" i="7" s="1"/>
  <c r="F34" i="7" s="1"/>
  <c r="G34" i="7" l="1"/>
  <c r="H34" i="7" s="1"/>
  <c r="A35" i="7" s="1"/>
  <c r="B35" i="7" l="1"/>
  <c r="D35" i="7" l="1"/>
  <c r="C35" i="7" s="1"/>
  <c r="G35" i="7" s="1"/>
  <c r="F35" i="7" l="1"/>
  <c r="H35" i="7" s="1"/>
  <c r="A36" i="7" s="1"/>
  <c r="B36" i="7" l="1"/>
  <c r="D36" i="7" l="1"/>
  <c r="C36" i="7" s="1"/>
  <c r="F36" i="7" s="1"/>
  <c r="G36" i="7" l="1"/>
  <c r="H36" i="7" s="1"/>
  <c r="A37" i="7" s="1"/>
  <c r="B37" i="7" l="1"/>
  <c r="D37" i="7" l="1"/>
  <c r="C37" i="7" s="1"/>
  <c r="G37" i="7" s="1"/>
  <c r="F37" i="7" l="1"/>
  <c r="H37" i="7" s="1"/>
  <c r="A38" i="7" s="1"/>
  <c r="B38" i="7" l="1"/>
  <c r="D38" i="7" l="1"/>
  <c r="C38" i="7" s="1"/>
  <c r="G38" i="7" s="1"/>
  <c r="F38" i="7" l="1"/>
  <c r="H38" i="7" s="1"/>
  <c r="A39" i="7" s="1"/>
  <c r="B39" i="7" l="1"/>
  <c r="D39" i="7" l="1"/>
  <c r="C39" i="7" s="1"/>
  <c r="G39" i="7" s="1"/>
  <c r="F39" i="7" l="1"/>
  <c r="H39" i="7" s="1"/>
  <c r="A40" i="7" s="1"/>
  <c r="B40" i="7" l="1"/>
  <c r="D40" i="7" l="1"/>
  <c r="C40" i="7" s="1"/>
  <c r="F40" i="7" s="1"/>
  <c r="G40" i="7" l="1"/>
  <c r="H40" i="7" s="1"/>
  <c r="A41" i="7" s="1"/>
  <c r="B41" i="7" l="1"/>
  <c r="D41" i="7" l="1"/>
  <c r="C41" i="7" s="1"/>
  <c r="F41" i="7" s="1"/>
  <c r="G41" i="7" l="1"/>
  <c r="H41" i="7" s="1"/>
  <c r="A42" i="7" s="1"/>
  <c r="B42" i="7" l="1"/>
  <c r="D42" i="7" l="1"/>
  <c r="C42" i="7" s="1"/>
  <c r="F42" i="7" s="1"/>
  <c r="G42" i="7" l="1"/>
  <c r="H42" i="7" s="1"/>
  <c r="A43" i="7" s="1"/>
  <c r="B43" i="7" l="1"/>
  <c r="D43" i="7" l="1"/>
  <c r="C43" i="7" s="1"/>
  <c r="G43" i="7" s="1"/>
  <c r="F43" i="7" l="1"/>
  <c r="H43" i="7" s="1"/>
  <c r="A44" i="7" s="1"/>
  <c r="B44" i="7" l="1"/>
  <c r="D44" i="7" l="1"/>
  <c r="C44" i="7" s="1"/>
  <c r="F44" i="7" s="1"/>
  <c r="G44" i="7" l="1"/>
  <c r="H44" i="7" s="1"/>
  <c r="A45" i="7" s="1"/>
  <c r="B45" i="7" l="1"/>
  <c r="D45" i="7" l="1"/>
  <c r="C45" i="7" s="1"/>
  <c r="F45" i="7" s="1"/>
  <c r="G45" i="7" l="1"/>
  <c r="H45" i="7" s="1"/>
  <c r="A46" i="7" s="1"/>
  <c r="B46" i="7" l="1"/>
  <c r="D46" i="7" l="1"/>
  <c r="C46" i="7" s="1"/>
  <c r="F46" i="7" s="1"/>
  <c r="G46" i="7" l="1"/>
  <c r="H46" i="7" s="1"/>
  <c r="A47" i="7" s="1"/>
  <c r="B47" i="7" l="1"/>
  <c r="D47" i="7" l="1"/>
  <c r="C47" i="7" s="1"/>
  <c r="G47" i="7" s="1"/>
  <c r="F47" i="7" l="1"/>
  <c r="H47" i="7" s="1"/>
  <c r="A48" i="7" s="1"/>
  <c r="B48" i="7" l="1"/>
  <c r="D48" i="7" l="1"/>
  <c r="C48" i="7" s="1"/>
  <c r="G48" i="7" s="1"/>
  <c r="F48" i="7" l="1"/>
  <c r="H48" i="7" s="1"/>
  <c r="A49" i="7" s="1"/>
  <c r="B49" i="7" s="1"/>
  <c r="D49" i="7" l="1"/>
  <c r="C49" i="7" s="1"/>
  <c r="F49" i="7" s="1"/>
  <c r="G49" i="7" l="1"/>
  <c r="H49" i="7" s="1"/>
  <c r="A50" i="7" s="1"/>
  <c r="B50" i="7" l="1"/>
  <c r="D50" i="7" l="1"/>
  <c r="C50" i="7" s="1"/>
  <c r="G50" i="7" s="1"/>
  <c r="F50" i="7" l="1"/>
  <c r="H50" i="7" s="1"/>
  <c r="A51" i="7" s="1"/>
  <c r="B51" i="7" l="1"/>
  <c r="D51" i="7" l="1"/>
  <c r="C51" i="7" s="1"/>
  <c r="G51" i="7" s="1"/>
  <c r="F51" i="7" l="1"/>
  <c r="H51" i="7" s="1"/>
  <c r="A52" i="7" s="1"/>
  <c r="B52" i="7" l="1"/>
  <c r="D52" i="7" l="1"/>
  <c r="C52" i="7" s="1"/>
  <c r="G52" i="7" s="1"/>
  <c r="F52" i="7" l="1"/>
  <c r="H52" i="7" s="1"/>
  <c r="A53" i="7" s="1"/>
  <c r="B53" i="7" l="1"/>
  <c r="D53" i="7" l="1"/>
  <c r="C53" i="7" s="1"/>
  <c r="G53" i="7" s="1"/>
  <c r="F53" i="7" l="1"/>
  <c r="H53" i="7" s="1"/>
  <c r="A54" i="7" s="1"/>
  <c r="B54" i="7" l="1"/>
  <c r="D54" i="7" l="1"/>
  <c r="C54" i="7" s="1"/>
  <c r="F54" i="7" s="1"/>
  <c r="G54" i="7" l="1"/>
  <c r="H54" i="7" s="1"/>
  <c r="A55" i="7" s="1"/>
  <c r="B55" i="7" l="1"/>
  <c r="D55" i="7" l="1"/>
  <c r="C55" i="7" s="1"/>
  <c r="G55" i="7" s="1"/>
  <c r="F55" i="7" l="1"/>
  <c r="H55" i="7" s="1"/>
  <c r="A56" i="7" s="1"/>
  <c r="B56" i="7" l="1"/>
  <c r="D56" i="7" l="1"/>
  <c r="C56" i="7" s="1"/>
  <c r="F56" i="7" s="1"/>
  <c r="G56" i="7" l="1"/>
  <c r="H56" i="7" s="1"/>
  <c r="A57" i="7" s="1"/>
  <c r="B57" i="7" l="1"/>
  <c r="D57" i="7" l="1"/>
  <c r="C57" i="7" s="1"/>
  <c r="F57" i="7" s="1"/>
  <c r="G57" i="7" l="1"/>
  <c r="H57" i="7" s="1"/>
  <c r="A58" i="7" s="1"/>
  <c r="B58" i="7" l="1"/>
  <c r="D58" i="7" l="1"/>
  <c r="C58" i="7" s="1"/>
  <c r="F58" i="7" s="1"/>
  <c r="G58" i="7" l="1"/>
  <c r="H58" i="7" s="1"/>
  <c r="A59" i="7" s="1"/>
  <c r="B59" i="7" l="1"/>
  <c r="D59" i="7" l="1"/>
  <c r="C59" i="7" s="1"/>
  <c r="G59" i="7" s="1"/>
  <c r="F59" i="7" l="1"/>
  <c r="H59" i="7" s="1"/>
  <c r="A60" i="7" s="1"/>
  <c r="B60" i="7" l="1"/>
  <c r="D60" i="7" l="1"/>
  <c r="C60" i="7" s="1"/>
  <c r="G60" i="7" s="1"/>
  <c r="F60" i="7" l="1"/>
  <c r="H60" i="7" s="1"/>
  <c r="A61" i="7" s="1"/>
  <c r="B61" i="7" l="1"/>
  <c r="D61" i="7" l="1"/>
  <c r="C61" i="7" s="1"/>
  <c r="G61" i="7" s="1"/>
  <c r="F61" i="7" l="1"/>
  <c r="H61" i="7" s="1"/>
  <c r="A62" i="7" s="1"/>
  <c r="B62" i="7" l="1"/>
  <c r="D62" i="7" l="1"/>
  <c r="C62" i="7" s="1"/>
  <c r="G62" i="7" s="1"/>
  <c r="F62" i="7" l="1"/>
  <c r="H62" i="7" s="1"/>
  <c r="A63" i="7" s="1"/>
  <c r="B63" i="7" l="1"/>
  <c r="D63" i="7" l="1"/>
  <c r="C63" i="7" s="1"/>
  <c r="G63" i="7" s="1"/>
  <c r="F63" i="7" l="1"/>
  <c r="H63" i="7" s="1"/>
  <c r="A64" i="7" s="1"/>
  <c r="B64" i="7" l="1"/>
  <c r="D64" i="7" l="1"/>
  <c r="C64" i="7" s="1"/>
  <c r="G64" i="7" s="1"/>
  <c r="F64" i="7" l="1"/>
  <c r="H64" i="7" s="1"/>
  <c r="A65" i="7" s="1"/>
  <c r="B65" i="7" l="1"/>
  <c r="D65" i="7" l="1"/>
  <c r="C65" i="7" s="1"/>
  <c r="G65" i="7" s="1"/>
  <c r="F65" i="7" l="1"/>
  <c r="H65" i="7" s="1"/>
  <c r="A66" i="7" s="1"/>
  <c r="B66" i="7" l="1"/>
  <c r="D66" i="7" l="1"/>
  <c r="C66" i="7" s="1"/>
  <c r="F66" i="7" s="1"/>
  <c r="G66" i="7" l="1"/>
  <c r="H66" i="7" s="1"/>
  <c r="A67" i="7" s="1"/>
  <c r="B67" i="7" l="1"/>
  <c r="D67" i="7" l="1"/>
  <c r="C67" i="7" s="1"/>
  <c r="F67" i="7" s="1"/>
  <c r="G67" i="7" l="1"/>
  <c r="H67" i="7" s="1"/>
  <c r="A68" i="7" s="1"/>
  <c r="B68" i="7" l="1"/>
  <c r="D68" i="7" l="1"/>
  <c r="C68" i="7" s="1"/>
  <c r="F68" i="7" s="1"/>
  <c r="G68" i="7" l="1"/>
  <c r="H68" i="7" s="1"/>
  <c r="A69" i="7" s="1"/>
  <c r="B69" i="7" s="1"/>
  <c r="D69" i="7" l="1"/>
  <c r="C69" i="7" s="1"/>
  <c r="G69" i="7" s="1"/>
  <c r="F69" i="7" l="1"/>
  <c r="H69" i="7" s="1"/>
  <c r="A70" i="7" s="1"/>
  <c r="B70" i="7" l="1"/>
  <c r="D70" i="7" l="1"/>
  <c r="C70" i="7" s="1"/>
  <c r="F70" i="7" s="1"/>
  <c r="G70" i="7" l="1"/>
  <c r="H70" i="7" s="1"/>
  <c r="A71" i="7" s="1"/>
  <c r="B71" i="7" l="1"/>
  <c r="D71" i="7" l="1"/>
  <c r="C71" i="7" s="1"/>
  <c r="G71" i="7" s="1"/>
  <c r="F71" i="7" l="1"/>
  <c r="H71" i="7" s="1"/>
  <c r="A72" i="7" s="1"/>
  <c r="B72" i="7" l="1"/>
  <c r="D72" i="7" l="1"/>
  <c r="C72" i="7" s="1"/>
  <c r="F72" i="7" s="1"/>
  <c r="G72" i="7" l="1"/>
  <c r="H72" i="7" s="1"/>
  <c r="A73" i="7" s="1"/>
  <c r="B73" i="7" l="1"/>
  <c r="D73" i="7" l="1"/>
  <c r="C73" i="7" s="1"/>
  <c r="G73" i="7" s="1"/>
  <c r="F73" i="7" l="1"/>
  <c r="H73" i="7" s="1"/>
  <c r="A74" i="7" s="1"/>
  <c r="B74" i="7" l="1"/>
  <c r="D74" i="7" l="1"/>
  <c r="C74" i="7" s="1"/>
  <c r="F74" i="7" s="1"/>
  <c r="G74" i="7" l="1"/>
  <c r="H74" i="7" s="1"/>
  <c r="A75" i="7" s="1"/>
  <c r="B75" i="7" l="1"/>
  <c r="D75" i="7" l="1"/>
  <c r="C75" i="7" s="1"/>
  <c r="G75" i="7" s="1"/>
  <c r="F75" i="7" l="1"/>
  <c r="H75" i="7" s="1"/>
  <c r="A76" i="7" s="1"/>
  <c r="B76" i="7" l="1"/>
  <c r="D76" i="7" l="1"/>
  <c r="C76" i="7" s="1"/>
  <c r="G76" i="7" s="1"/>
  <c r="F76" i="7" l="1"/>
  <c r="H76" i="7" s="1"/>
  <c r="A77" i="7" s="1"/>
  <c r="B77" i="7" l="1"/>
  <c r="D77" i="7" l="1"/>
  <c r="C77" i="7" s="1"/>
  <c r="F77" i="7" s="1"/>
  <c r="G77" i="7" l="1"/>
  <c r="H77" i="7" s="1"/>
  <c r="A78" i="7" s="1"/>
  <c r="B78" i="7" l="1"/>
  <c r="D78" i="7" l="1"/>
  <c r="C78" i="7" s="1"/>
  <c r="F78" i="7" s="1"/>
  <c r="G78" i="7" l="1"/>
  <c r="H78" i="7" s="1"/>
  <c r="A79" i="7" s="1"/>
  <c r="B79" i="7" l="1"/>
  <c r="D79" i="7" l="1"/>
  <c r="C79" i="7" s="1"/>
  <c r="G79" i="7" s="1"/>
  <c r="F79" i="7" l="1"/>
  <c r="H79" i="7" s="1"/>
  <c r="A80" i="7" s="1"/>
  <c r="B80" i="7" l="1"/>
  <c r="D80" i="7" l="1"/>
  <c r="C80" i="7" s="1"/>
  <c r="F80" i="7" s="1"/>
  <c r="G80" i="7" l="1"/>
  <c r="H80" i="7" s="1"/>
  <c r="A81" i="7" s="1"/>
  <c r="B81" i="7" l="1"/>
  <c r="D81" i="7" l="1"/>
  <c r="C81" i="7" s="1"/>
  <c r="G81" i="7" s="1"/>
  <c r="F81" i="7" l="1"/>
  <c r="H81" i="7" s="1"/>
  <c r="A82" i="7" s="1"/>
  <c r="B82" i="7" l="1"/>
  <c r="D82" i="7" l="1"/>
  <c r="C82" i="7" s="1"/>
  <c r="G82" i="7" s="1"/>
  <c r="F82" i="7" l="1"/>
  <c r="H82" i="7" s="1"/>
  <c r="A83" i="7" s="1"/>
  <c r="B83" i="7" l="1"/>
  <c r="D83" i="7" l="1"/>
  <c r="C83" i="7" s="1"/>
  <c r="F83" i="7" s="1"/>
  <c r="G83" i="7" l="1"/>
  <c r="H83" i="7" s="1"/>
  <c r="A84" i="7" s="1"/>
  <c r="B84" i="7" l="1"/>
  <c r="D84" i="7" l="1"/>
  <c r="C84" i="7" s="1"/>
  <c r="G84" i="7" s="1"/>
  <c r="F84" i="7" l="1"/>
  <c r="H84" i="7" s="1"/>
  <c r="A85" i="7" s="1"/>
  <c r="B85" i="7" l="1"/>
  <c r="D85" i="7" l="1"/>
  <c r="C85" i="7" s="1"/>
  <c r="G85" i="7" s="1"/>
  <c r="F85" i="7" l="1"/>
  <c r="H85" i="7" s="1"/>
  <c r="A86" i="7" s="1"/>
  <c r="B86" i="7" l="1"/>
  <c r="D86" i="7" l="1"/>
  <c r="C86" i="7" s="1"/>
  <c r="F86" i="7" s="1"/>
  <c r="G86" i="7" l="1"/>
  <c r="H86" i="7" s="1"/>
  <c r="A87" i="7" s="1"/>
  <c r="B87" i="7" l="1"/>
  <c r="D87" i="7" l="1"/>
  <c r="C87" i="7" s="1"/>
  <c r="G87" i="7" s="1"/>
  <c r="F87" i="7" l="1"/>
  <c r="H87" i="7" s="1"/>
  <c r="A88" i="7" s="1"/>
  <c r="B88" i="7" l="1"/>
  <c r="D88" i="7" l="1"/>
  <c r="C88" i="7" s="1"/>
  <c r="F88" i="7" s="1"/>
  <c r="G88" i="7" l="1"/>
  <c r="H88" i="7" s="1"/>
  <c r="A89" i="7" s="1"/>
  <c r="B89" i="7" l="1"/>
  <c r="D89" i="7" l="1"/>
  <c r="C89" i="7" s="1"/>
  <c r="G89" i="7" s="1"/>
  <c r="F89" i="7" l="1"/>
  <c r="H89" i="7" s="1"/>
  <c r="A90" i="7" s="1"/>
  <c r="B90" i="7" l="1"/>
  <c r="D90" i="7" l="1"/>
  <c r="C90" i="7" s="1"/>
  <c r="G90" i="7" s="1"/>
  <c r="F90" i="7" l="1"/>
  <c r="H90" i="7" s="1"/>
  <c r="A91" i="7" s="1"/>
  <c r="B91" i="7" l="1"/>
  <c r="D91" i="7" l="1"/>
  <c r="C91" i="7" s="1"/>
  <c r="F91" i="7" s="1"/>
  <c r="G91" i="7" l="1"/>
  <c r="H91" i="7" s="1"/>
  <c r="A92" i="7" s="1"/>
  <c r="B92" i="7" l="1"/>
  <c r="D92" i="7" l="1"/>
  <c r="C92" i="7" s="1"/>
  <c r="G92" i="7" s="1"/>
  <c r="F92" i="7" l="1"/>
  <c r="H92" i="7" s="1"/>
  <c r="A93" i="7" s="1"/>
  <c r="B93" i="7" l="1"/>
  <c r="D93" i="7" l="1"/>
  <c r="C93" i="7" s="1"/>
  <c r="G93" i="7" s="1"/>
  <c r="F93" i="7" l="1"/>
  <c r="H93" i="7" s="1"/>
  <c r="A94" i="7" s="1"/>
  <c r="B94" i="7" l="1"/>
  <c r="D94" i="7" l="1"/>
  <c r="C94" i="7" s="1"/>
  <c r="F94" i="7" s="1"/>
  <c r="G94" i="7" l="1"/>
  <c r="H94" i="7" s="1"/>
  <c r="A95" i="7" s="1"/>
  <c r="B95" i="7" l="1"/>
  <c r="D95" i="7" l="1"/>
  <c r="C95" i="7" s="1"/>
  <c r="G95" i="7" s="1"/>
  <c r="F95" i="7" l="1"/>
  <c r="H95" i="7" s="1"/>
  <c r="A96" i="7" s="1"/>
  <c r="B96" i="7" l="1"/>
  <c r="D96" i="7" l="1"/>
  <c r="C96" i="7" s="1"/>
  <c r="F96" i="7" s="1"/>
  <c r="G96" i="7" l="1"/>
  <c r="H96" i="7" s="1"/>
  <c r="A97" i="7" s="1"/>
  <c r="B97" i="7" l="1"/>
  <c r="D97" i="7" l="1"/>
  <c r="C97" i="7" s="1"/>
  <c r="G97" i="7" s="1"/>
  <c r="F97" i="7" l="1"/>
  <c r="H97" i="7" s="1"/>
  <c r="A98" i="7" s="1"/>
  <c r="B98" i="7" l="1"/>
  <c r="D98" i="7" l="1"/>
  <c r="C98" i="7" s="1"/>
  <c r="F98" i="7" s="1"/>
  <c r="G98" i="7" l="1"/>
  <c r="H98" i="7" s="1"/>
  <c r="A99" i="7" s="1"/>
  <c r="B99" i="7" l="1"/>
  <c r="D99" i="7" l="1"/>
  <c r="C99" i="7" s="1"/>
  <c r="F99" i="7" s="1"/>
  <c r="G99" i="7" l="1"/>
  <c r="H99" i="7" s="1"/>
  <c r="A100" i="7" s="1"/>
  <c r="B100" i="7" l="1"/>
  <c r="D100" i="7" l="1"/>
  <c r="C100" i="7" s="1"/>
  <c r="G100" i="7" s="1"/>
  <c r="F100" i="7" l="1"/>
  <c r="H100" i="7" s="1"/>
  <c r="A101" i="7" s="1"/>
  <c r="B101" i="7" l="1"/>
  <c r="D101" i="7" l="1"/>
  <c r="C101" i="7" s="1"/>
  <c r="G101" i="7" s="1"/>
  <c r="F101" i="7" l="1"/>
  <c r="H101" i="7" s="1"/>
  <c r="A102" i="7" s="1"/>
  <c r="B102" i="7" l="1"/>
  <c r="D102" i="7" l="1"/>
  <c r="C102" i="7" s="1"/>
  <c r="F102" i="7" s="1"/>
  <c r="G102" i="7" l="1"/>
  <c r="H102" i="7" s="1"/>
  <c r="A103" i="7" s="1"/>
  <c r="B103" i="7" s="1"/>
  <c r="D103" i="7" l="1"/>
  <c r="C103" i="7" s="1"/>
  <c r="G103" i="7" s="1"/>
  <c r="F103" i="7" l="1"/>
  <c r="H103" i="7" s="1"/>
  <c r="A104" i="7" s="1"/>
  <c r="B104" i="7" l="1"/>
  <c r="D104" i="7" l="1"/>
  <c r="C104" i="7" s="1"/>
  <c r="F104" i="7" s="1"/>
  <c r="G104" i="7" l="1"/>
  <c r="H104" i="7" s="1"/>
  <c r="A105" i="7" s="1"/>
  <c r="B105" i="7" l="1"/>
  <c r="D105" i="7" l="1"/>
  <c r="C105" i="7" s="1"/>
  <c r="G105" i="7" s="1"/>
  <c r="F105" i="7" l="1"/>
  <c r="H105" i="7" s="1"/>
  <c r="A106" i="7" s="1"/>
  <c r="B106" i="7" l="1"/>
  <c r="D106" i="7" l="1"/>
  <c r="C106" i="7" s="1"/>
  <c r="F106" i="7" s="1"/>
  <c r="G106" i="7" l="1"/>
  <c r="H106" i="7" s="1"/>
  <c r="A107" i="7" s="1"/>
  <c r="B107" i="7" l="1"/>
  <c r="D107" i="7" l="1"/>
  <c r="C107" i="7" s="1"/>
  <c r="G107" i="7" s="1"/>
  <c r="F107" i="7" l="1"/>
  <c r="H107" i="7" s="1"/>
  <c r="A108" i="7" s="1"/>
  <c r="B108" i="7" l="1"/>
  <c r="D108" i="7" l="1"/>
  <c r="C108" i="7" s="1"/>
  <c r="G108" i="7" s="1"/>
  <c r="F108" i="7" l="1"/>
  <c r="H108" i="7" s="1"/>
  <c r="A109" i="7" s="1"/>
  <c r="B109" i="7" l="1"/>
  <c r="D109" i="7" l="1"/>
  <c r="C109" i="7" s="1"/>
  <c r="G109" i="7" s="1"/>
  <c r="F109" i="7" l="1"/>
  <c r="H109" i="7" s="1"/>
  <c r="A110" i="7" s="1"/>
  <c r="B110" i="7" l="1"/>
  <c r="D110" i="7" l="1"/>
  <c r="C110" i="7" s="1"/>
  <c r="F110" i="7" s="1"/>
  <c r="G110" i="7" l="1"/>
  <c r="H110" i="7" s="1"/>
  <c r="A111" i="7" s="1"/>
  <c r="B111" i="7" l="1"/>
  <c r="D111" i="7" l="1"/>
  <c r="C111" i="7" s="1"/>
  <c r="G111" i="7" s="1"/>
  <c r="F111" i="7" l="1"/>
  <c r="H111" i="7" s="1"/>
  <c r="A112" i="7" s="1"/>
  <c r="B112" i="7" l="1"/>
  <c r="D112" i="7" l="1"/>
  <c r="C112" i="7" s="1"/>
  <c r="G112" i="7" s="1"/>
  <c r="F112" i="7" l="1"/>
  <c r="H112" i="7" s="1"/>
  <c r="A113" i="7" s="1"/>
  <c r="B113" i="7" l="1"/>
  <c r="D113" i="7" l="1"/>
  <c r="C113" i="7" s="1"/>
  <c r="F113" i="7" s="1"/>
  <c r="G113" i="7" l="1"/>
  <c r="H113" i="7" s="1"/>
  <c r="A114" i="7" s="1"/>
  <c r="B114" i="7" l="1"/>
  <c r="D114" i="7" l="1"/>
  <c r="C114" i="7" s="1"/>
  <c r="G114" i="7" s="1"/>
  <c r="F114" i="7" l="1"/>
  <c r="H114" i="7" s="1"/>
  <c r="A115" i="7" s="1"/>
  <c r="B115" i="7" l="1"/>
  <c r="D115" i="7" l="1"/>
  <c r="C115" i="7" s="1"/>
  <c r="G115" i="7" s="1"/>
  <c r="F115" i="7" l="1"/>
  <c r="H115" i="7" s="1"/>
  <c r="A116" i="7" s="1"/>
  <c r="B116" i="7" l="1"/>
  <c r="D116" i="7" l="1"/>
  <c r="C116" i="7" s="1"/>
  <c r="F116" i="7" s="1"/>
  <c r="G116" i="7" l="1"/>
  <c r="H116" i="7" s="1"/>
  <c r="A117" i="7" s="1"/>
  <c r="B117" i="7" l="1"/>
  <c r="D117" i="7" l="1"/>
  <c r="C117" i="7" s="1"/>
  <c r="G117" i="7" s="1"/>
  <c r="F117" i="7" l="1"/>
  <c r="H117" i="7" s="1"/>
  <c r="A118" i="7" s="1"/>
  <c r="B118" i="7" l="1"/>
  <c r="D118" i="7" l="1"/>
  <c r="C118" i="7" s="1"/>
  <c r="G118" i="7" s="1"/>
  <c r="F118" i="7" l="1"/>
  <c r="H118" i="7" s="1"/>
  <c r="A119" i="7" s="1"/>
  <c r="B119" i="7" l="1"/>
  <c r="D119" i="7" l="1"/>
  <c r="C119" i="7" s="1"/>
  <c r="G119" i="7" s="1"/>
  <c r="F119" i="7" l="1"/>
  <c r="H119" i="7" s="1"/>
  <c r="A120" i="7" s="1"/>
  <c r="B120" i="7" l="1"/>
  <c r="D120" i="7" l="1"/>
  <c r="C120" i="7" s="1"/>
  <c r="G120" i="7" s="1"/>
  <c r="F120" i="7" l="1"/>
  <c r="H120" i="7" s="1"/>
  <c r="A121" i="7" s="1"/>
  <c r="B121" i="7" s="1"/>
  <c r="D121" i="7" l="1"/>
  <c r="C121" i="7" s="1"/>
  <c r="F121" i="7" s="1"/>
  <c r="G121" i="7" l="1"/>
  <c r="H121" i="7" s="1"/>
  <c r="A122" i="7" s="1"/>
  <c r="B122" i="7" l="1"/>
  <c r="D122" i="7" l="1"/>
  <c r="C122" i="7" s="1"/>
  <c r="G122" i="7" s="1"/>
  <c r="F122" i="7" l="1"/>
  <c r="H122" i="7" s="1"/>
  <c r="A123" i="7" s="1"/>
  <c r="B123" i="7" l="1"/>
  <c r="D123" i="7" l="1"/>
  <c r="C123" i="7" s="1"/>
  <c r="G123" i="7" s="1"/>
  <c r="F123" i="7" l="1"/>
  <c r="H123" i="7" s="1"/>
  <c r="A124" i="7" s="1"/>
  <c r="B124" i="7" l="1"/>
  <c r="D124" i="7" l="1"/>
  <c r="C124" i="7" s="1"/>
  <c r="F124" i="7" s="1"/>
  <c r="G124" i="7" l="1"/>
  <c r="H124" i="7" s="1"/>
  <c r="A125" i="7" s="1"/>
  <c r="B125" i="7" l="1"/>
  <c r="D125" i="7" l="1"/>
  <c r="C125" i="7" s="1"/>
  <c r="G125" i="7" s="1"/>
  <c r="F125" i="7" l="1"/>
  <c r="H125" i="7" s="1"/>
  <c r="A126" i="7" s="1"/>
  <c r="B126" i="7" l="1"/>
  <c r="D126" i="7" l="1"/>
  <c r="C126" i="7" s="1"/>
  <c r="F126" i="7" s="1"/>
  <c r="G126" i="7" l="1"/>
  <c r="H126" i="7" s="1"/>
  <c r="A127" i="7" s="1"/>
  <c r="B127" i="7" l="1"/>
  <c r="D127" i="7" l="1"/>
  <c r="C127" i="7" s="1"/>
  <c r="G127" i="7" s="1"/>
  <c r="F127" i="7" l="1"/>
  <c r="H127" i="7" s="1"/>
  <c r="A128" i="7" s="1"/>
  <c r="B128" i="7" l="1"/>
  <c r="D128" i="7" l="1"/>
  <c r="C128" i="7" s="1"/>
  <c r="G128" i="7" s="1"/>
  <c r="F128" i="7" l="1"/>
  <c r="H128" i="7" s="1"/>
  <c r="A129" i="7" s="1"/>
  <c r="B129" i="7" l="1"/>
  <c r="D129" i="7" l="1"/>
  <c r="C129" i="7" s="1"/>
  <c r="F129" i="7" s="1"/>
  <c r="G129" i="7" l="1"/>
  <c r="H129" i="7" s="1"/>
  <c r="A130" i="7" s="1"/>
  <c r="B130" i="7" l="1"/>
  <c r="D130" i="7" l="1"/>
  <c r="C130" i="7" s="1"/>
  <c r="G130" i="7" s="1"/>
  <c r="F130" i="7" l="1"/>
  <c r="H130" i="7" s="1"/>
  <c r="A131" i="7" s="1"/>
  <c r="B131" i="7" l="1"/>
  <c r="D131" i="7" l="1"/>
  <c r="C131" i="7" s="1"/>
  <c r="G131" i="7" s="1"/>
  <c r="F131" i="7" l="1"/>
  <c r="H131" i="7" s="1"/>
  <c r="A132" i="7" s="1"/>
  <c r="B132" i="7" l="1"/>
  <c r="D132" i="7" l="1"/>
  <c r="C132" i="7" s="1"/>
  <c r="F132" i="7" s="1"/>
  <c r="G132" i="7" l="1"/>
  <c r="H132" i="7" s="1"/>
  <c r="A133" i="7" s="1"/>
  <c r="B133" i="7" l="1"/>
  <c r="D133" i="7" l="1"/>
  <c r="C133" i="7" s="1"/>
  <c r="G133" i="7" s="1"/>
  <c r="F133" i="7" l="1"/>
  <c r="H133" i="7" s="1"/>
  <c r="A134" i="7" s="1"/>
  <c r="B134" i="7" l="1"/>
  <c r="D134" i="7" l="1"/>
  <c r="C134" i="7" s="1"/>
  <c r="F134" i="7" s="1"/>
  <c r="G134" i="7" l="1"/>
  <c r="H134" i="7" s="1"/>
  <c r="A135" i="7" s="1"/>
  <c r="B135" i="7" l="1"/>
  <c r="D135" i="7" l="1"/>
  <c r="C135" i="7" s="1"/>
  <c r="F135" i="7" s="1"/>
  <c r="G135" i="7" l="1"/>
  <c r="H135" i="7" s="1"/>
  <c r="A136" i="7" s="1"/>
  <c r="B136" i="7" l="1"/>
  <c r="D136" i="7" l="1"/>
  <c r="C136" i="7" s="1"/>
  <c r="G136" i="7" s="1"/>
  <c r="F136" i="7" l="1"/>
  <c r="H136" i="7" s="1"/>
  <c r="A137" i="7" s="1"/>
  <c r="B137" i="7" l="1"/>
  <c r="D137" i="7" l="1"/>
  <c r="C137" i="7" s="1"/>
  <c r="G137" i="7" s="1"/>
  <c r="F137" i="7" l="1"/>
  <c r="H137" i="7" s="1"/>
  <c r="A138" i="7" s="1"/>
  <c r="B138" i="7" l="1"/>
  <c r="D138" i="7" l="1"/>
  <c r="C138" i="7" s="1"/>
  <c r="F138" i="7" s="1"/>
  <c r="G138" i="7" l="1"/>
  <c r="H138" i="7" s="1"/>
  <c r="A139" i="7" s="1"/>
  <c r="B139" i="7" l="1"/>
  <c r="D139" i="7" l="1"/>
  <c r="C139" i="7" s="1"/>
  <c r="G139" i="7" s="1"/>
  <c r="F139" i="7" l="1"/>
  <c r="H139" i="7" s="1"/>
  <c r="A140" i="7" s="1"/>
  <c r="B140" i="7" l="1"/>
  <c r="D140" i="7" l="1"/>
  <c r="C140" i="7" s="1"/>
  <c r="F140" i="7" s="1"/>
  <c r="G140" i="7" l="1"/>
  <c r="H140" i="7" s="1"/>
  <c r="A141" i="7" s="1"/>
  <c r="B141" i="7" l="1"/>
  <c r="D141" i="7" l="1"/>
  <c r="C141" i="7" s="1"/>
  <c r="G141" i="7" s="1"/>
  <c r="F141" i="7" l="1"/>
  <c r="H141" i="7" s="1"/>
  <c r="A142" i="7" s="1"/>
  <c r="B142" i="7" l="1"/>
  <c r="D142" i="7" l="1"/>
  <c r="C142" i="7" s="1"/>
  <c r="G142" i="7" s="1"/>
  <c r="F142" i="7" l="1"/>
  <c r="H142" i="7" s="1"/>
  <c r="A143" i="7" s="1"/>
  <c r="B143" i="7" s="1"/>
  <c r="D143" i="7" l="1"/>
  <c r="C143" i="7" s="1"/>
  <c r="F143" i="7" s="1"/>
  <c r="G143" i="7" l="1"/>
  <c r="H143" i="7" s="1"/>
  <c r="A144" i="7" s="1"/>
  <c r="B144" i="7" l="1"/>
  <c r="D144" i="7" l="1"/>
  <c r="C144" i="7" s="1"/>
  <c r="G144" i="7" s="1"/>
  <c r="F144" i="7" l="1"/>
  <c r="H144" i="7" s="1"/>
  <c r="A145" i="7" s="1"/>
  <c r="B145" i="7" l="1"/>
  <c r="D145" i="7" l="1"/>
  <c r="C145" i="7" s="1"/>
  <c r="F145" i="7" s="1"/>
  <c r="G145" i="7" l="1"/>
  <c r="H145" i="7" s="1"/>
  <c r="A146" i="7" s="1"/>
  <c r="B146" i="7" l="1"/>
  <c r="D146" i="7" l="1"/>
  <c r="C146" i="7" s="1"/>
  <c r="G146" i="7" s="1"/>
  <c r="F146" i="7" l="1"/>
  <c r="H146" i="7" s="1"/>
  <c r="A147" i="7" s="1"/>
  <c r="B147" i="7" l="1"/>
  <c r="D147" i="7" l="1"/>
  <c r="C147" i="7" s="1"/>
  <c r="F147" i="7" s="1"/>
  <c r="G147" i="7" l="1"/>
  <c r="H147" i="7" s="1"/>
  <c r="A148" i="7" s="1"/>
  <c r="B148" i="7" l="1"/>
  <c r="D148" i="7" l="1"/>
  <c r="C148" i="7" s="1"/>
  <c r="F148" i="7" s="1"/>
  <c r="G148" i="7" l="1"/>
  <c r="H148" i="7" s="1"/>
  <c r="A149" i="7" s="1"/>
  <c r="B149" i="7" l="1"/>
  <c r="D149" i="7" l="1"/>
  <c r="C149" i="7" s="1"/>
  <c r="G149" i="7" s="1"/>
  <c r="F149" i="7" l="1"/>
  <c r="H149" i="7" s="1"/>
  <c r="A150" i="7" s="1"/>
  <c r="B150" i="7" l="1"/>
  <c r="D150" i="7" l="1"/>
  <c r="C150" i="7" s="1"/>
  <c r="G150" i="7" s="1"/>
  <c r="F150" i="7" l="1"/>
  <c r="H150" i="7" s="1"/>
  <c r="A151" i="7" s="1"/>
  <c r="B151" i="7" l="1"/>
  <c r="D151" i="7" l="1"/>
  <c r="C151" i="7" s="1"/>
  <c r="F151" i="7" s="1"/>
  <c r="G151" i="7" l="1"/>
  <c r="H151" i="7" s="1"/>
  <c r="A152" i="7" s="1"/>
  <c r="B152" i="7" l="1"/>
  <c r="D152" i="7" l="1"/>
  <c r="C152" i="7" s="1"/>
  <c r="G152" i="7" s="1"/>
  <c r="F152" i="7" l="1"/>
  <c r="H152" i="7" s="1"/>
  <c r="A153" i="7" s="1"/>
  <c r="B153" i="7" l="1"/>
  <c r="D153" i="7" l="1"/>
  <c r="C153" i="7" s="1"/>
  <c r="G153" i="7" s="1"/>
  <c r="F153" i="7" l="1"/>
  <c r="H153" i="7" s="1"/>
  <c r="A154" i="7" s="1"/>
  <c r="B154" i="7" l="1"/>
  <c r="D154" i="7" l="1"/>
  <c r="C154" i="7" s="1"/>
  <c r="F154" i="7" s="1"/>
  <c r="G154" i="7" l="1"/>
  <c r="H154" i="7" s="1"/>
  <c r="A155" i="7" s="1"/>
  <c r="B155" i="7" l="1"/>
  <c r="D155" i="7" l="1"/>
  <c r="C155" i="7" s="1"/>
  <c r="G155" i="7" s="1"/>
  <c r="F155" i="7" l="1"/>
  <c r="H155" i="7" s="1"/>
  <c r="A156" i="7" s="1"/>
  <c r="B156" i="7" l="1"/>
  <c r="D156" i="7" l="1"/>
  <c r="C156" i="7" s="1"/>
  <c r="F156" i="7" s="1"/>
  <c r="G156" i="7" l="1"/>
  <c r="H156" i="7" s="1"/>
  <c r="A157" i="7" s="1"/>
  <c r="B157" i="7" l="1"/>
  <c r="D157" i="7" l="1"/>
  <c r="C157" i="7" s="1"/>
  <c r="G157" i="7" s="1"/>
  <c r="F157" i="7" l="1"/>
  <c r="H157" i="7" s="1"/>
  <c r="A158" i="7" s="1"/>
  <c r="B158" i="7" l="1"/>
  <c r="D158" i="7" l="1"/>
  <c r="C158" i="7" s="1"/>
  <c r="G158" i="7" s="1"/>
  <c r="F158" i="7" l="1"/>
  <c r="H158" i="7" s="1"/>
  <c r="A159" i="7" s="1"/>
  <c r="B159" i="7" s="1"/>
  <c r="D159" i="7" l="1"/>
  <c r="C159" i="7" s="1"/>
  <c r="G159" i="7" s="1"/>
  <c r="F159" i="7" l="1"/>
  <c r="H159" i="7" s="1"/>
  <c r="A160" i="7" s="1"/>
  <c r="B160" i="7" l="1"/>
  <c r="D160" i="7" l="1"/>
  <c r="C160" i="7" s="1"/>
  <c r="F160" i="7" s="1"/>
  <c r="G160" i="7" l="1"/>
  <c r="H160" i="7" s="1"/>
  <c r="A161" i="7" s="1"/>
  <c r="B161" i="7" l="1"/>
  <c r="D161" i="7" l="1"/>
  <c r="C161" i="7" s="1"/>
  <c r="G161" i="7" s="1"/>
  <c r="F161" i="7" l="1"/>
  <c r="H161" i="7" s="1"/>
  <c r="A162" i="7" s="1"/>
  <c r="B162" i="7" l="1"/>
  <c r="D162" i="7" l="1"/>
  <c r="C162" i="7" s="1"/>
  <c r="F162" i="7" s="1"/>
  <c r="G162" i="7" l="1"/>
  <c r="H162" i="7" s="1"/>
  <c r="A163" i="7" s="1"/>
  <c r="B163" i="7" l="1"/>
  <c r="D163" i="7" l="1"/>
  <c r="C163" i="7" s="1"/>
  <c r="F163" i="7" s="1"/>
  <c r="G163" i="7" l="1"/>
  <c r="H163" i="7" s="1"/>
  <c r="A164" i="7" s="1"/>
  <c r="B164" i="7" l="1"/>
  <c r="D164" i="7" l="1"/>
  <c r="C164" i="7" s="1"/>
  <c r="G164" i="7" s="1"/>
  <c r="F164" i="7" l="1"/>
  <c r="H164" i="7" s="1"/>
  <c r="A165" i="7" s="1"/>
  <c r="B165" i="7" l="1"/>
  <c r="D165" i="7" l="1"/>
  <c r="C165" i="7" s="1"/>
  <c r="F165" i="7" s="1"/>
  <c r="G165" i="7" l="1"/>
  <c r="H165" i="7" s="1"/>
  <c r="A166" i="7" s="1"/>
  <c r="B166" i="7" l="1"/>
  <c r="D166" i="7" l="1"/>
  <c r="C166" i="7" s="1"/>
  <c r="F166" i="7" s="1"/>
  <c r="G166" i="7" l="1"/>
  <c r="H166" i="7" s="1"/>
  <c r="A167" i="7" s="1"/>
  <c r="B167" i="7" l="1"/>
  <c r="D167" i="7" l="1"/>
  <c r="C167" i="7" s="1"/>
  <c r="G167" i="7" s="1"/>
  <c r="F167" i="7" l="1"/>
  <c r="H167" i="7" s="1"/>
  <c r="A168" i="7" s="1"/>
  <c r="B168" i="7" l="1"/>
  <c r="D168" i="7" l="1"/>
  <c r="C168" i="7" s="1"/>
  <c r="F168" i="7" s="1"/>
  <c r="G168" i="7" l="1"/>
  <c r="H168" i="7" s="1"/>
  <c r="A169" i="7" s="1"/>
  <c r="B169" i="7" l="1"/>
  <c r="D169" i="7" l="1"/>
  <c r="C169" i="7" s="1"/>
  <c r="G169" i="7" s="1"/>
  <c r="F169" i="7" l="1"/>
  <c r="H169" i="7" s="1"/>
  <c r="A170" i="7" s="1"/>
  <c r="B170" i="7" l="1"/>
  <c r="D170" i="7" l="1"/>
  <c r="C170" i="7" s="1"/>
  <c r="F170" i="7" s="1"/>
  <c r="G170" i="7" l="1"/>
  <c r="H170" i="7" s="1"/>
  <c r="A171" i="7" s="1"/>
  <c r="B171" i="7" l="1"/>
  <c r="D171" i="7" l="1"/>
  <c r="C171" i="7" s="1"/>
  <c r="F171" i="7" s="1"/>
  <c r="G171" i="7" l="1"/>
  <c r="H171" i="7" s="1"/>
  <c r="A172" i="7" s="1"/>
  <c r="B172" i="7" l="1"/>
  <c r="D172" i="7" l="1"/>
  <c r="C172" i="7" s="1"/>
  <c r="G172" i="7" s="1"/>
  <c r="F172" i="7" l="1"/>
  <c r="H172" i="7" s="1"/>
  <c r="A173" i="7" s="1"/>
  <c r="B173" i="7" l="1"/>
  <c r="D173" i="7" l="1"/>
  <c r="C173" i="7" s="1"/>
  <c r="G173" i="7" s="1"/>
  <c r="F173" i="7" l="1"/>
  <c r="H173" i="7" s="1"/>
  <c r="A174" i="7" s="1"/>
  <c r="B174" i="7" l="1"/>
  <c r="D174" i="7" l="1"/>
  <c r="C174" i="7" s="1"/>
  <c r="G174" i="7" s="1"/>
  <c r="F174" i="7" l="1"/>
  <c r="H174" i="7" s="1"/>
  <c r="A175" i="7" s="1"/>
  <c r="B175" i="7" l="1"/>
  <c r="D175" i="7" l="1"/>
  <c r="C175" i="7" s="1"/>
  <c r="F175" i="7" s="1"/>
  <c r="G175" i="7" l="1"/>
  <c r="H175" i="7" s="1"/>
  <c r="A176" i="7" s="1"/>
  <c r="B176" i="7" l="1"/>
  <c r="D176" i="7" l="1"/>
  <c r="C176" i="7" s="1"/>
  <c r="F176" i="7" s="1"/>
  <c r="G176" i="7" l="1"/>
  <c r="H176" i="7" s="1"/>
  <c r="A177" i="7" s="1"/>
  <c r="B177" i="7" l="1"/>
  <c r="D177" i="7" l="1"/>
  <c r="C177" i="7" s="1"/>
  <c r="G177" i="7" s="1"/>
  <c r="F177" i="7" l="1"/>
  <c r="H177" i="7" s="1"/>
  <c r="A178" i="7" s="1"/>
  <c r="B178" i="7" l="1"/>
  <c r="D178" i="7" l="1"/>
  <c r="C178" i="7" s="1"/>
  <c r="G178" i="7" s="1"/>
  <c r="F178" i="7" l="1"/>
  <c r="H178" i="7" s="1"/>
  <c r="A179" i="7" s="1"/>
  <c r="B179" i="7" l="1"/>
  <c r="D179" i="7" l="1"/>
  <c r="C179" i="7" s="1"/>
  <c r="F179" i="7" s="1"/>
  <c r="G179" i="7" l="1"/>
  <c r="H179" i="7" s="1"/>
  <c r="A180" i="7" s="1"/>
  <c r="B180" i="7" l="1"/>
  <c r="D180" i="7" l="1"/>
  <c r="C180" i="7" s="1"/>
  <c r="G180" i="7" s="1"/>
  <c r="F180" i="7" l="1"/>
  <c r="H180" i="7" s="1"/>
  <c r="A181" i="7" s="1"/>
  <c r="B181" i="7" l="1"/>
  <c r="D181" i="7" l="1"/>
  <c r="C181" i="7" s="1"/>
  <c r="G181" i="7" s="1"/>
  <c r="F181" i="7" l="1"/>
  <c r="H181" i="7" s="1"/>
  <c r="A182" i="7" s="1"/>
  <c r="B182" i="7" l="1"/>
  <c r="D182" i="7" l="1"/>
  <c r="C182" i="7" s="1"/>
  <c r="F182" i="7" s="1"/>
  <c r="G182" i="7" l="1"/>
  <c r="H182" i="7" s="1"/>
  <c r="A183" i="7" s="1"/>
  <c r="B183" i="7" l="1"/>
  <c r="D183" i="7" l="1"/>
  <c r="C183" i="7" s="1"/>
  <c r="G183" i="7" s="1"/>
  <c r="F183" i="7" l="1"/>
  <c r="H183" i="7" s="1"/>
  <c r="A184" i="7" s="1"/>
  <c r="B184" i="7" l="1"/>
  <c r="D184" i="7" l="1"/>
  <c r="C184" i="7" s="1"/>
  <c r="F184" i="7" s="1"/>
  <c r="G184" i="7" l="1"/>
  <c r="H184" i="7" s="1"/>
  <c r="A185" i="7" s="1"/>
  <c r="B185" i="7" l="1"/>
  <c r="D185" i="7" l="1"/>
  <c r="C185" i="7" s="1"/>
  <c r="G185" i="7" s="1"/>
  <c r="F185" i="7" l="1"/>
  <c r="H185" i="7" s="1"/>
  <c r="A186" i="7" s="1"/>
  <c r="B186" i="7" l="1"/>
  <c r="D186" i="7" l="1"/>
  <c r="C186" i="7" s="1"/>
  <c r="F186" i="7" s="1"/>
  <c r="G186" i="7" l="1"/>
  <c r="H186" i="7" s="1"/>
  <c r="A187" i="7" s="1"/>
  <c r="B187" i="7" l="1"/>
  <c r="D187" i="7" l="1"/>
  <c r="C187" i="7" s="1"/>
  <c r="G187" i="7" s="1"/>
  <c r="F187" i="7" l="1"/>
  <c r="H187" i="7" s="1"/>
  <c r="A188" i="7" s="1"/>
  <c r="B188" i="7" l="1"/>
  <c r="D188" i="7" l="1"/>
  <c r="C188" i="7" s="1"/>
  <c r="G188" i="7" s="1"/>
  <c r="F188" i="7" l="1"/>
  <c r="H188" i="7" s="1"/>
  <c r="A189" i="7" s="1"/>
  <c r="B189" i="7" l="1"/>
  <c r="D189" i="7" l="1"/>
  <c r="C189" i="7" s="1"/>
  <c r="F189" i="7" s="1"/>
  <c r="G189" i="7" l="1"/>
  <c r="H189" i="7" s="1"/>
  <c r="A190" i="7" s="1"/>
  <c r="B190" i="7" l="1"/>
  <c r="D190" i="7" l="1"/>
  <c r="C190" i="7" s="1"/>
  <c r="F190" i="7" s="1"/>
  <c r="G190" i="7" l="1"/>
  <c r="H190" i="7" s="1"/>
  <c r="A191" i="7" s="1"/>
  <c r="B191" i="7" l="1"/>
  <c r="D191" i="7" l="1"/>
  <c r="C191" i="7" s="1"/>
  <c r="G191" i="7" s="1"/>
  <c r="F191" i="7" l="1"/>
  <c r="H191" i="7" s="1"/>
  <c r="A192" i="7" s="1"/>
  <c r="B192" i="7" l="1"/>
  <c r="D192" i="7" l="1"/>
  <c r="C192" i="7" s="1"/>
  <c r="G192" i="7" s="1"/>
  <c r="F192" i="7" l="1"/>
  <c r="H192" i="7" s="1"/>
  <c r="A193" i="7" s="1"/>
  <c r="B193" i="7" l="1"/>
  <c r="D193" i="7" l="1"/>
  <c r="C193" i="7" s="1"/>
  <c r="G193" i="7" s="1"/>
  <c r="F193" i="7" l="1"/>
  <c r="H193" i="7" s="1"/>
  <c r="A194" i="7" s="1"/>
  <c r="B194" i="7" l="1"/>
  <c r="D194" i="7" l="1"/>
  <c r="C194" i="7" s="1"/>
  <c r="F194" i="7" s="1"/>
  <c r="G194" i="7" l="1"/>
  <c r="H194" i="7" s="1"/>
  <c r="A195" i="7" s="1"/>
  <c r="B195" i="7" l="1"/>
  <c r="D195" i="7" l="1"/>
  <c r="C195" i="7" s="1"/>
  <c r="G195" i="7" s="1"/>
  <c r="F195" i="7" l="1"/>
  <c r="H195" i="7" s="1"/>
  <c r="A196" i="7" s="1"/>
  <c r="B196" i="7" l="1"/>
  <c r="D196" i="7" l="1"/>
  <c r="C196" i="7" s="1"/>
  <c r="G196" i="7" s="1"/>
  <c r="F196" i="7" l="1"/>
  <c r="H196" i="7" s="1"/>
  <c r="A197" i="7" s="1"/>
  <c r="B197" i="7" l="1"/>
  <c r="D197" i="7" l="1"/>
  <c r="C197" i="7" s="1"/>
  <c r="F197" i="7" s="1"/>
  <c r="G197" i="7" l="1"/>
  <c r="H197" i="7" s="1"/>
  <c r="A198" i="7" s="1"/>
  <c r="B198" i="7" l="1"/>
  <c r="D198" i="7" l="1"/>
  <c r="C198" i="7" s="1"/>
  <c r="F198" i="7" s="1"/>
  <c r="G198" i="7" l="1"/>
  <c r="H198" i="7" s="1"/>
  <c r="A199" i="7" s="1"/>
  <c r="B199" i="7" l="1"/>
  <c r="D199" i="7" l="1"/>
  <c r="C199" i="7" s="1"/>
  <c r="G199" i="7" s="1"/>
  <c r="F199" i="7" l="1"/>
  <c r="H199" i="7" s="1"/>
  <c r="A200" i="7" s="1"/>
  <c r="B200" i="7" l="1"/>
  <c r="D200" i="7" l="1"/>
  <c r="C200" i="7" s="1"/>
  <c r="F200" i="7" s="1"/>
  <c r="G200" i="7" l="1"/>
  <c r="H200" i="7" s="1"/>
  <c r="A201" i="7" s="1"/>
  <c r="B201" i="7" l="1"/>
  <c r="D201" i="7" l="1"/>
  <c r="C201" i="7" s="1"/>
  <c r="G201" i="7" s="1"/>
  <c r="F201" i="7" l="1"/>
  <c r="H201" i="7" s="1"/>
  <c r="A202" i="7" s="1"/>
  <c r="B202" i="7" l="1"/>
  <c r="D202" i="7" l="1"/>
  <c r="C202" i="7" s="1"/>
  <c r="F202" i="7" s="1"/>
  <c r="G202" i="7" l="1"/>
  <c r="H202" i="7" s="1"/>
  <c r="A203" i="7" s="1"/>
  <c r="B203" i="7" l="1"/>
  <c r="D203" i="7" l="1"/>
  <c r="C203" i="7" s="1"/>
  <c r="G203" i="7" s="1"/>
  <c r="F203" i="7" l="1"/>
  <c r="H203" i="7" s="1"/>
  <c r="A204" i="7" s="1"/>
  <c r="B204" i="7" l="1"/>
  <c r="D204" i="7" l="1"/>
  <c r="C204" i="7" s="1"/>
  <c r="G204" i="7" s="1"/>
  <c r="F204" i="7" l="1"/>
  <c r="H204" i="7" s="1"/>
  <c r="A205" i="7" s="1"/>
  <c r="B205" i="7" l="1"/>
  <c r="D205" i="7" l="1"/>
  <c r="C205" i="7" s="1"/>
  <c r="F205" i="7" s="1"/>
  <c r="G205" i="7" l="1"/>
  <c r="H205" i="7" s="1"/>
  <c r="A206" i="7" s="1"/>
  <c r="B206" i="7" l="1"/>
  <c r="D206" i="7" l="1"/>
  <c r="C206" i="7" s="1"/>
  <c r="F206" i="7" s="1"/>
  <c r="G206" i="7" l="1"/>
  <c r="H206" i="7" s="1"/>
  <c r="A207" i="7" s="1"/>
  <c r="B207" i="7" l="1"/>
  <c r="D207" i="7" l="1"/>
  <c r="C207" i="7" s="1"/>
  <c r="F207" i="7" s="1"/>
  <c r="G207" i="7" l="1"/>
  <c r="H207" i="7" s="1"/>
  <c r="A208" i="7" s="1"/>
  <c r="B208" i="7" l="1"/>
  <c r="D208" i="7" l="1"/>
  <c r="C208" i="7" s="1"/>
  <c r="F208" i="7" s="1"/>
  <c r="G208" i="7" l="1"/>
  <c r="H208" i="7" s="1"/>
  <c r="A209" i="7" s="1"/>
  <c r="B209" i="7" l="1"/>
  <c r="D209" i="7" l="1"/>
  <c r="C209" i="7" s="1"/>
  <c r="F209" i="7" s="1"/>
  <c r="G209" i="7" l="1"/>
  <c r="H209" i="7" s="1"/>
  <c r="A210" i="7" s="1"/>
  <c r="B210" i="7" l="1"/>
  <c r="D210" i="7" l="1"/>
  <c r="C210" i="7" s="1"/>
  <c r="F210" i="7" s="1"/>
  <c r="G210" i="7" l="1"/>
  <c r="H210" i="7" s="1"/>
  <c r="A211" i="7" s="1"/>
  <c r="B211" i="7" l="1"/>
  <c r="D211" i="7" l="1"/>
  <c r="C211" i="7" s="1"/>
  <c r="G211" i="7" s="1"/>
  <c r="F211" i="7" l="1"/>
  <c r="H211" i="7" s="1"/>
  <c r="A212" i="7" s="1"/>
  <c r="B212" i="7" l="1"/>
  <c r="D212" i="7" l="1"/>
  <c r="C212" i="7" s="1"/>
  <c r="F212" i="7" s="1"/>
  <c r="G212" i="7" l="1"/>
  <c r="H212" i="7" s="1"/>
  <c r="A213" i="7" s="1"/>
  <c r="B213" i="7" l="1"/>
  <c r="D213" i="7" l="1"/>
  <c r="C213" i="7" s="1"/>
  <c r="F213" i="7" s="1"/>
  <c r="G213" i="7" l="1"/>
  <c r="H213" i="7" s="1"/>
  <c r="A214" i="7" s="1"/>
  <c r="B214" i="7" l="1"/>
  <c r="D214" i="7" l="1"/>
  <c r="C214" i="7" s="1"/>
  <c r="F214" i="7" s="1"/>
  <c r="G214" i="7" l="1"/>
  <c r="H214" i="7" s="1"/>
  <c r="A215" i="7" s="1"/>
  <c r="B215" i="7" l="1"/>
  <c r="D215" i="7" l="1"/>
  <c r="C215" i="7" s="1"/>
  <c r="G215" i="7" s="1"/>
  <c r="F215" i="7" l="1"/>
  <c r="H215" i="7" s="1"/>
  <c r="A216" i="7" s="1"/>
  <c r="B216" i="7" l="1"/>
  <c r="D216" i="7" l="1"/>
  <c r="C216" i="7" s="1"/>
  <c r="G216" i="7" s="1"/>
  <c r="F216" i="7" l="1"/>
  <c r="H216" i="7" s="1"/>
  <c r="A217" i="7" s="1"/>
  <c r="B217" i="7" l="1"/>
  <c r="D217" i="7" l="1"/>
  <c r="C217" i="7" s="1"/>
  <c r="G217" i="7" s="1"/>
  <c r="F217" i="7" l="1"/>
  <c r="H217" i="7" s="1"/>
  <c r="A218" i="7" s="1"/>
  <c r="B218" i="7" l="1"/>
  <c r="D218" i="7" l="1"/>
  <c r="C218" i="7" s="1"/>
  <c r="G218" i="7" s="1"/>
  <c r="F218" i="7" l="1"/>
  <c r="H218" i="7" s="1"/>
  <c r="A219" i="7" s="1"/>
  <c r="B219" i="7" l="1"/>
  <c r="D219" i="7" l="1"/>
  <c r="C219" i="7" s="1"/>
  <c r="G219" i="7" s="1"/>
  <c r="F219" i="7" l="1"/>
  <c r="H219" i="7" s="1"/>
  <c r="A220" i="7" s="1"/>
  <c r="B220" i="7" l="1"/>
  <c r="D220" i="7" l="1"/>
  <c r="C220" i="7" s="1"/>
  <c r="F220" i="7" s="1"/>
  <c r="G220" i="7" l="1"/>
  <c r="H220" i="7" s="1"/>
  <c r="A221" i="7" s="1"/>
  <c r="B221" i="7" l="1"/>
  <c r="D221" i="7" l="1"/>
  <c r="C221" i="7" s="1"/>
  <c r="F221" i="7" s="1"/>
  <c r="G221" i="7" l="1"/>
  <c r="H221" i="7" s="1"/>
  <c r="A222" i="7" s="1"/>
  <c r="B222" i="7" l="1"/>
  <c r="D222" i="7" l="1"/>
  <c r="C222" i="7" s="1"/>
  <c r="G222" i="7" s="1"/>
  <c r="F222" i="7" l="1"/>
  <c r="H222" i="7" s="1"/>
  <c r="A223" i="7" s="1"/>
  <c r="B223" i="7" l="1"/>
  <c r="D223" i="7" l="1"/>
  <c r="C223" i="7" s="1"/>
  <c r="G223" i="7" s="1"/>
  <c r="F223" i="7" l="1"/>
  <c r="H223" i="7" s="1"/>
  <c r="A224" i="7" s="1"/>
  <c r="B224" i="7" l="1"/>
  <c r="D224" i="7" l="1"/>
  <c r="C224" i="7" s="1"/>
  <c r="F224" i="7" s="1"/>
  <c r="G224" i="7" l="1"/>
  <c r="H224" i="7" s="1"/>
  <c r="A225" i="7" s="1"/>
  <c r="B225" i="7" l="1"/>
  <c r="D225" i="7" l="1"/>
  <c r="C225" i="7" s="1"/>
  <c r="G225" i="7" s="1"/>
  <c r="F225" i="7" l="1"/>
  <c r="H225" i="7" s="1"/>
  <c r="A226" i="7" s="1"/>
  <c r="B226" i="7" l="1"/>
  <c r="D226" i="7" l="1"/>
  <c r="C226" i="7" s="1"/>
  <c r="F226" i="7" s="1"/>
  <c r="G226" i="7" l="1"/>
  <c r="H226" i="7" s="1"/>
  <c r="A227" i="7" s="1"/>
  <c r="B227" i="7" l="1"/>
  <c r="D227" i="7" l="1"/>
  <c r="C227" i="7" s="1"/>
  <c r="F227" i="7" s="1"/>
  <c r="G227" i="7" l="1"/>
  <c r="H227" i="7" s="1"/>
  <c r="A228" i="7" s="1"/>
  <c r="B228" i="7" l="1"/>
  <c r="D228" i="7" l="1"/>
  <c r="C228" i="7" s="1"/>
  <c r="F228" i="7" s="1"/>
  <c r="G228" i="7" l="1"/>
  <c r="H228" i="7" s="1"/>
  <c r="A229" i="7" s="1"/>
  <c r="B229" i="7" l="1"/>
  <c r="D229" i="7" l="1"/>
  <c r="C229" i="7" s="1"/>
  <c r="G229" i="7" s="1"/>
  <c r="F229" i="7" l="1"/>
  <c r="H229" i="7" s="1"/>
  <c r="A230" i="7" s="1"/>
  <c r="B230" i="7" l="1"/>
  <c r="D230" i="7" l="1"/>
  <c r="C230" i="7" s="1"/>
  <c r="G230" i="7" s="1"/>
  <c r="F230" i="7" l="1"/>
  <c r="H230" i="7" s="1"/>
  <c r="A231" i="7" s="1"/>
  <c r="B231" i="7" l="1"/>
  <c r="D231" i="7" l="1"/>
  <c r="C231" i="7" s="1"/>
  <c r="G231" i="7" s="1"/>
  <c r="F231" i="7" l="1"/>
  <c r="H231" i="7" s="1"/>
  <c r="A232" i="7" s="1"/>
  <c r="B232" i="7" l="1"/>
  <c r="D232" i="7" l="1"/>
  <c r="C232" i="7" s="1"/>
  <c r="F232" i="7" s="1"/>
  <c r="G232" i="7" l="1"/>
  <c r="H232" i="7" s="1"/>
  <c r="A233" i="7" s="1"/>
  <c r="B233" i="7" l="1"/>
  <c r="D233" i="7" l="1"/>
  <c r="C233" i="7" s="1"/>
  <c r="G233" i="7" s="1"/>
  <c r="F233" i="7" l="1"/>
  <c r="H233" i="7" s="1"/>
  <c r="A234" i="7" s="1"/>
  <c r="B234" i="7" l="1"/>
  <c r="D234" i="7" l="1"/>
  <c r="C234" i="7" s="1"/>
  <c r="G234" i="7" s="1"/>
  <c r="F234" i="7" l="1"/>
  <c r="H234" i="7" s="1"/>
  <c r="A235" i="7" s="1"/>
  <c r="B235" i="7" l="1"/>
  <c r="D235" i="7" l="1"/>
  <c r="C235" i="7" s="1"/>
  <c r="G235" i="7" s="1"/>
  <c r="F235" i="7" l="1"/>
  <c r="H235" i="7" s="1"/>
  <c r="A236" i="7" s="1"/>
  <c r="B236" i="7" l="1"/>
  <c r="D236" i="7" l="1"/>
  <c r="C236" i="7" s="1"/>
  <c r="G236" i="7" s="1"/>
  <c r="F236" i="7" l="1"/>
  <c r="H236" i="7" s="1"/>
  <c r="A237" i="7" s="1"/>
  <c r="B237" i="7" l="1"/>
  <c r="D237" i="7" l="1"/>
  <c r="C237" i="7" s="1"/>
  <c r="F237" i="7" s="1"/>
  <c r="G237" i="7" l="1"/>
  <c r="H237" i="7" s="1"/>
  <c r="A238" i="7" s="1"/>
  <c r="B238" i="7" l="1"/>
  <c r="D238" i="7" l="1"/>
  <c r="C238" i="7" s="1"/>
  <c r="F238" i="7" s="1"/>
  <c r="G238" i="7" l="1"/>
  <c r="H238" i="7" s="1"/>
  <c r="A239" i="7" s="1"/>
  <c r="B239" i="7" l="1"/>
  <c r="D239" i="7" l="1"/>
  <c r="C239" i="7" s="1"/>
  <c r="G239" i="7" s="1"/>
  <c r="F239" i="7" l="1"/>
  <c r="H239" i="7" s="1"/>
  <c r="A240" i="7" s="1"/>
  <c r="B240" i="7" l="1"/>
  <c r="D240" i="7" l="1"/>
  <c r="C240" i="7" s="1"/>
  <c r="G240" i="7" s="1"/>
  <c r="F240" i="7" l="1"/>
  <c r="H240" i="7" s="1"/>
  <c r="A241" i="7" s="1"/>
  <c r="B241" i="7" l="1"/>
  <c r="D241" i="7" l="1"/>
  <c r="C241" i="7" s="1"/>
  <c r="G241" i="7" s="1"/>
  <c r="F241" i="7" l="1"/>
  <c r="H241" i="7" s="1"/>
  <c r="A242" i="7" s="1"/>
  <c r="B242" i="7" l="1"/>
  <c r="D242" i="7" l="1"/>
  <c r="C242" i="7" s="1"/>
  <c r="G242" i="7" s="1"/>
  <c r="F242" i="7" l="1"/>
  <c r="H242" i="7" s="1"/>
  <c r="A243" i="7" s="1"/>
  <c r="B243" i="7" l="1"/>
  <c r="D243" i="7" l="1"/>
  <c r="C243" i="7" s="1"/>
  <c r="F243" i="7" s="1"/>
  <c r="G243" i="7" l="1"/>
  <c r="H243" i="7" s="1"/>
  <c r="A244" i="7" s="1"/>
  <c r="B244" i="7" l="1"/>
  <c r="D244" i="7" l="1"/>
  <c r="C244" i="7" s="1"/>
  <c r="F244" i="7" s="1"/>
  <c r="G244" i="7" l="1"/>
  <c r="H244" i="7" s="1"/>
  <c r="A245" i="7" s="1"/>
  <c r="B245" i="7" l="1"/>
  <c r="D245" i="7" l="1"/>
  <c r="C245" i="7" s="1"/>
  <c r="F245" i="7" s="1"/>
  <c r="G245" i="7" l="1"/>
  <c r="H245" i="7" s="1"/>
  <c r="A246" i="7" s="1"/>
  <c r="B246" i="7" l="1"/>
  <c r="D246" i="7" l="1"/>
  <c r="C246" i="7" s="1"/>
  <c r="G246" i="7" s="1"/>
  <c r="F246" i="7" l="1"/>
  <c r="H246" i="7" s="1"/>
  <c r="A247" i="7" s="1"/>
  <c r="B247" i="7" l="1"/>
  <c r="D247" i="7" l="1"/>
  <c r="C247" i="7" s="1"/>
  <c r="F247" i="7" s="1"/>
  <c r="G247" i="7" l="1"/>
  <c r="H247" i="7" s="1"/>
  <c r="A248" i="7" s="1"/>
  <c r="B248" i="7" l="1"/>
  <c r="D248" i="7" l="1"/>
  <c r="C248" i="7" s="1"/>
  <c r="G248" i="7" s="1"/>
  <c r="F248" i="7" l="1"/>
  <c r="H248" i="7" s="1"/>
  <c r="A249" i="7" s="1"/>
  <c r="B249" i="7" l="1"/>
  <c r="D249" i="7" l="1"/>
  <c r="C249" i="7" s="1"/>
  <c r="G249" i="7" s="1"/>
  <c r="F249" i="7" l="1"/>
  <c r="H249" i="7" s="1"/>
  <c r="A250" i="7" s="1"/>
  <c r="B250" i="7" l="1"/>
  <c r="D250" i="7" l="1"/>
  <c r="C250" i="7" s="1"/>
  <c r="F250" i="7" s="1"/>
  <c r="G250" i="7" l="1"/>
  <c r="H250" i="7" s="1"/>
  <c r="A251" i="7" s="1"/>
  <c r="B251" i="7" l="1"/>
  <c r="D251" i="7" l="1"/>
  <c r="C251" i="7" s="1"/>
  <c r="G251" i="7" s="1"/>
  <c r="F251" i="7" l="1"/>
  <c r="H251" i="7" s="1"/>
  <c r="A252" i="7" s="1"/>
  <c r="B252" i="7" l="1"/>
  <c r="D252" i="7" l="1"/>
  <c r="C252" i="7" s="1"/>
  <c r="G252" i="7" s="1"/>
  <c r="F252" i="7" l="1"/>
  <c r="H252" i="7" s="1"/>
  <c r="A253" i="7" s="1"/>
  <c r="B253" i="7" l="1"/>
  <c r="D253" i="7" l="1"/>
  <c r="C253" i="7" s="1"/>
  <c r="F253" i="7" s="1"/>
  <c r="G253" i="7" l="1"/>
  <c r="H253" i="7" s="1"/>
  <c r="A254" i="7" s="1"/>
  <c r="B254" i="7" l="1"/>
  <c r="D254" i="7" l="1"/>
  <c r="C254" i="7" s="1"/>
  <c r="G254" i="7" s="1"/>
  <c r="F254" i="7" l="1"/>
  <c r="H254" i="7" s="1"/>
  <c r="A255" i="7" s="1"/>
  <c r="B255" i="7" l="1"/>
  <c r="D255" i="7" l="1"/>
  <c r="C255" i="7" s="1"/>
  <c r="G255" i="7" s="1"/>
  <c r="F255" i="7" l="1"/>
  <c r="H255" i="7" s="1"/>
  <c r="A256" i="7" s="1"/>
  <c r="B256" i="7" l="1"/>
  <c r="D256" i="7" l="1"/>
  <c r="C256" i="7" s="1"/>
  <c r="G256" i="7" s="1"/>
  <c r="F256" i="7" l="1"/>
  <c r="H256" i="7" s="1"/>
  <c r="A257" i="7" s="1"/>
  <c r="B257" i="7" l="1"/>
  <c r="D257" i="7" l="1"/>
  <c r="C257" i="7" s="1"/>
  <c r="G257" i="7" s="1"/>
  <c r="F257" i="7" l="1"/>
  <c r="H257" i="7" s="1"/>
  <c r="A258" i="7" s="1"/>
  <c r="B258" i="7" l="1"/>
  <c r="D258" i="7" l="1"/>
  <c r="C258" i="7" s="1"/>
  <c r="F258" i="7" s="1"/>
  <c r="G258" i="7" l="1"/>
  <c r="H258" i="7" s="1"/>
  <c r="A259" i="7" s="1"/>
  <c r="B259" i="7" l="1"/>
  <c r="D259" i="7" l="1"/>
  <c r="C259" i="7" s="1"/>
  <c r="G259" i="7" s="1"/>
  <c r="F259" i="7" l="1"/>
  <c r="H259" i="7" s="1"/>
  <c r="A260" i="7" s="1"/>
  <c r="C260" i="7" l="1"/>
  <c r="B260" i="7"/>
  <c r="H260" i="7" l="1"/>
  <c r="A261" i="7" s="1"/>
  <c r="D260" i="7"/>
  <c r="L262" i="7" s="1"/>
  <c r="F260" i="7"/>
  <c r="G260" i="7"/>
  <c r="B261" i="7" l="1"/>
  <c r="C261" i="7"/>
  <c r="H261" i="7" l="1"/>
  <c r="A262" i="7" s="1"/>
  <c r="F261" i="7"/>
  <c r="G261" i="7"/>
  <c r="D261" i="7"/>
  <c r="C262" i="7" l="1"/>
  <c r="B262" i="7"/>
  <c r="H262" i="7" l="1"/>
  <c r="A263" i="7" s="1"/>
  <c r="G262" i="7"/>
  <c r="D262" i="7"/>
  <c r="F262" i="7"/>
  <c r="C263" i="7" l="1"/>
  <c r="B263" i="7"/>
  <c r="G263" i="7" l="1"/>
  <c r="F263" i="7"/>
  <c r="D263" i="7"/>
  <c r="H263" i="7"/>
  <c r="A264" i="7" s="1"/>
  <c r="C264" i="7" l="1"/>
  <c r="B264" i="7"/>
  <c r="D264" i="7" l="1"/>
  <c r="H264" i="7"/>
  <c r="A265" i="7" s="1"/>
  <c r="G264" i="7"/>
  <c r="F264" i="7"/>
  <c r="C265" i="7" l="1"/>
  <c r="B265" i="7"/>
  <c r="H265" i="7" l="1"/>
  <c r="A266" i="7" s="1"/>
  <c r="F265" i="7"/>
  <c r="D265" i="7"/>
  <c r="G265" i="7"/>
  <c r="C266" i="7" l="1"/>
  <c r="B266" i="7"/>
  <c r="D266" i="7" l="1"/>
  <c r="H266" i="7"/>
  <c r="A267" i="7" s="1"/>
  <c r="G266" i="7"/>
  <c r="F266" i="7"/>
  <c r="C267" i="7" l="1"/>
  <c r="B267" i="7"/>
  <c r="F267" i="7" l="1"/>
  <c r="H267" i="7"/>
  <c r="A268" i="7" s="1"/>
  <c r="D267" i="7"/>
  <c r="G267" i="7"/>
  <c r="B268" i="7" l="1"/>
  <c r="C268" i="7"/>
  <c r="G268" i="7" l="1"/>
  <c r="D268" i="7"/>
  <c r="H268" i="7"/>
  <c r="A269" i="7" s="1"/>
  <c r="F268" i="7"/>
  <c r="B269" i="7" l="1"/>
  <c r="C269" i="7"/>
  <c r="H269" i="7" l="1"/>
  <c r="A270" i="7" s="1"/>
  <c r="F269" i="7"/>
  <c r="G269" i="7"/>
  <c r="D269" i="7"/>
  <c r="B270" i="7" l="1"/>
  <c r="C270" i="7"/>
  <c r="D270" i="7" l="1"/>
  <c r="G270" i="7"/>
  <c r="F270" i="7"/>
  <c r="H270" i="7"/>
  <c r="A271" i="7" s="1"/>
  <c r="B271" i="7" l="1"/>
  <c r="C271" i="7"/>
  <c r="H271" i="7" l="1"/>
  <c r="A272" i="7" s="1"/>
  <c r="G271" i="7"/>
  <c r="D271" i="7"/>
  <c r="F271" i="7"/>
  <c r="B272" i="7" l="1"/>
  <c r="C272" i="7"/>
  <c r="H272" i="7" l="1"/>
  <c r="A273" i="7" s="1"/>
  <c r="G272" i="7"/>
  <c r="F272" i="7"/>
  <c r="D272" i="7"/>
  <c r="B273" i="7" l="1"/>
  <c r="C273" i="7"/>
  <c r="D273" i="7" l="1"/>
  <c r="G273" i="7"/>
  <c r="F273" i="7"/>
  <c r="H273" i="7"/>
  <c r="A274" i="7" s="1"/>
  <c r="B274" i="7" l="1"/>
  <c r="C274" i="7"/>
  <c r="G274" i="7" l="1"/>
  <c r="D274" i="7"/>
  <c r="F274" i="7"/>
  <c r="H274" i="7"/>
  <c r="A275" i="7" s="1"/>
  <c r="C275" i="7" l="1"/>
  <c r="B275" i="7"/>
  <c r="H275" i="7" l="1"/>
  <c r="A276" i="7" s="1"/>
  <c r="F275" i="7"/>
  <c r="G275" i="7"/>
  <c r="D275" i="7"/>
  <c r="C276" i="7" l="1"/>
  <c r="B276" i="7"/>
  <c r="G276" i="7" l="1"/>
  <c r="D276" i="7"/>
  <c r="H276" i="7"/>
  <c r="A277" i="7" s="1"/>
  <c r="F276" i="7"/>
  <c r="B277" i="7" l="1"/>
  <c r="C277" i="7"/>
  <c r="F277" i="7" l="1"/>
  <c r="H277" i="7"/>
  <c r="A278" i="7" s="1"/>
  <c r="G277" i="7"/>
  <c r="D277" i="7"/>
  <c r="C278" i="7" l="1"/>
  <c r="B278" i="7"/>
  <c r="G278" i="7" l="1"/>
  <c r="F278" i="7"/>
  <c r="H278" i="7"/>
  <c r="A279" i="7" s="1"/>
  <c r="D278" i="7"/>
  <c r="B279" i="7" l="1"/>
  <c r="C279" i="7"/>
  <c r="H279" i="7" l="1"/>
  <c r="A280" i="7" s="1"/>
  <c r="G279" i="7"/>
  <c r="F279" i="7"/>
  <c r="D279" i="7"/>
  <c r="B280" i="7" l="1"/>
  <c r="C280" i="7"/>
  <c r="H280" i="7" l="1"/>
  <c r="A281" i="7" s="1"/>
  <c r="F280" i="7"/>
  <c r="D280" i="7"/>
  <c r="G280" i="7"/>
  <c r="C281" i="7" l="1"/>
  <c r="B281" i="7"/>
  <c r="H281" i="7" l="1"/>
  <c r="A282" i="7" s="1"/>
  <c r="F281" i="7"/>
  <c r="G281" i="7"/>
  <c r="D281" i="7"/>
  <c r="C282" i="7" l="1"/>
  <c r="B282" i="7"/>
  <c r="D282" i="7" l="1"/>
  <c r="F282" i="7"/>
  <c r="H282" i="7"/>
  <c r="A283" i="7" s="1"/>
  <c r="G282" i="7"/>
  <c r="C283" i="7" l="1"/>
  <c r="B283" i="7"/>
  <c r="H283" i="7" l="1"/>
  <c r="A284" i="7" s="1"/>
  <c r="D283" i="7"/>
  <c r="F283" i="7"/>
  <c r="G283" i="7"/>
  <c r="C284" i="7" l="1"/>
  <c r="B284" i="7"/>
  <c r="G284" i="7" l="1"/>
  <c r="D284" i="7"/>
  <c r="F284" i="7"/>
  <c r="H284" i="7"/>
  <c r="A285" i="7" s="1"/>
  <c r="B285" i="7" l="1"/>
  <c r="C285" i="7"/>
  <c r="H285" i="7" l="1"/>
  <c r="A286" i="7" s="1"/>
  <c r="F285" i="7"/>
  <c r="D285" i="7"/>
  <c r="G285" i="7"/>
  <c r="B286" i="7" l="1"/>
  <c r="C286" i="7"/>
  <c r="F286" i="7" l="1"/>
  <c r="G286" i="7"/>
  <c r="H286" i="7"/>
  <c r="A287" i="7" s="1"/>
  <c r="D286" i="7"/>
  <c r="B287" i="7" l="1"/>
  <c r="C287" i="7"/>
  <c r="H287" i="7" l="1"/>
  <c r="A288" i="7" s="1"/>
  <c r="G287" i="7"/>
  <c r="D287" i="7"/>
  <c r="F287" i="7"/>
  <c r="B288" i="7" l="1"/>
  <c r="C288" i="7"/>
  <c r="G288" i="7" l="1"/>
  <c r="H288" i="7"/>
  <c r="A289" i="7" s="1"/>
  <c r="F288" i="7"/>
  <c r="D288" i="7"/>
  <c r="C289" i="7" l="1"/>
  <c r="B289" i="7"/>
  <c r="D289" i="7" l="1"/>
  <c r="G289" i="7"/>
  <c r="H289" i="7"/>
  <c r="A290" i="7" s="1"/>
  <c r="F289" i="7"/>
  <c r="B290" i="7" l="1"/>
  <c r="C290" i="7"/>
  <c r="H290" i="7" l="1"/>
  <c r="A291" i="7" s="1"/>
  <c r="D290" i="7"/>
  <c r="G290" i="7"/>
  <c r="F290" i="7"/>
  <c r="C291" i="7" l="1"/>
  <c r="B291" i="7"/>
  <c r="G291" i="7" l="1"/>
  <c r="D291" i="7"/>
  <c r="F291" i="7"/>
  <c r="H291" i="7"/>
  <c r="A292" i="7" s="1"/>
  <c r="C292" i="7" l="1"/>
  <c r="B292" i="7"/>
  <c r="D292" i="7" l="1"/>
  <c r="F292" i="7"/>
  <c r="H292" i="7"/>
  <c r="A293" i="7" s="1"/>
  <c r="G292" i="7"/>
  <c r="C293" i="7" l="1"/>
  <c r="B293" i="7"/>
  <c r="H293" i="7" l="1"/>
  <c r="A294" i="7" s="1"/>
  <c r="D293" i="7"/>
  <c r="F293" i="7"/>
  <c r="G293" i="7"/>
  <c r="C294" i="7" l="1"/>
  <c r="B294" i="7"/>
  <c r="F294" i="7" l="1"/>
  <c r="G294" i="7"/>
  <c r="H294" i="7"/>
  <c r="A295" i="7" s="1"/>
  <c r="D294" i="7"/>
  <c r="C295" i="7" l="1"/>
  <c r="B295" i="7"/>
  <c r="D295" i="7" l="1"/>
  <c r="H295" i="7"/>
  <c r="A296" i="7" s="1"/>
  <c r="F295" i="7"/>
  <c r="G295" i="7"/>
  <c r="C296" i="7" l="1"/>
  <c r="B296" i="7"/>
  <c r="D296" i="7" l="1"/>
  <c r="H296" i="7"/>
  <c r="A297" i="7" s="1"/>
  <c r="F296" i="7"/>
  <c r="G296" i="7"/>
  <c r="C297" i="7" l="1"/>
  <c r="B297" i="7"/>
  <c r="G297" i="7" l="1"/>
  <c r="H297" i="7"/>
  <c r="A298" i="7" s="1"/>
  <c r="F297" i="7"/>
  <c r="D297" i="7"/>
  <c r="B298" i="7" l="1"/>
  <c r="C298" i="7"/>
  <c r="D298" i="7" l="1"/>
  <c r="H298" i="7"/>
  <c r="A299" i="7" s="1"/>
  <c r="G298" i="7"/>
  <c r="F298" i="7"/>
  <c r="C299" i="7" l="1"/>
  <c r="B299" i="7"/>
  <c r="F299" i="7" l="1"/>
  <c r="H299" i="7"/>
  <c r="A300" i="7" s="1"/>
  <c r="D299" i="7"/>
  <c r="G299" i="7"/>
  <c r="C300" i="7" l="1"/>
  <c r="B300" i="7"/>
  <c r="G300" i="7" l="1"/>
  <c r="H300" i="7"/>
  <c r="A301" i="7" s="1"/>
  <c r="D300" i="7"/>
  <c r="F300" i="7"/>
  <c r="C301" i="7" l="1"/>
  <c r="B301" i="7"/>
  <c r="H301" i="7" l="1"/>
  <c r="A302" i="7" s="1"/>
  <c r="D301" i="7"/>
  <c r="G301" i="7"/>
  <c r="F301" i="7"/>
  <c r="B302" i="7" l="1"/>
  <c r="C302" i="7"/>
  <c r="G302" i="7" l="1"/>
  <c r="H302" i="7"/>
  <c r="A303" i="7" s="1"/>
  <c r="D302" i="7"/>
  <c r="F302" i="7"/>
  <c r="C303" i="7" l="1"/>
  <c r="B303" i="7"/>
  <c r="H303" i="7" l="1"/>
  <c r="A304" i="7" s="1"/>
  <c r="F303" i="7"/>
  <c r="G303" i="7"/>
  <c r="D303" i="7"/>
  <c r="C304" i="7" l="1"/>
  <c r="B304" i="7"/>
  <c r="D304" i="7" l="1"/>
  <c r="H304" i="7"/>
  <c r="A305" i="7" s="1"/>
  <c r="F304" i="7"/>
  <c r="G304" i="7"/>
  <c r="C305" i="7" l="1"/>
  <c r="B305" i="7"/>
  <c r="G305" i="7" l="1"/>
  <c r="D305" i="7"/>
  <c r="H305" i="7"/>
  <c r="A306" i="7" s="1"/>
  <c r="F305" i="7"/>
  <c r="B306" i="7" l="1"/>
  <c r="C306" i="7"/>
  <c r="F306" i="7" l="1"/>
  <c r="D306" i="7"/>
  <c r="G306" i="7"/>
  <c r="H306" i="7"/>
  <c r="A307" i="7" s="1"/>
  <c r="C307" i="7" l="1"/>
  <c r="B307" i="7"/>
  <c r="G307" i="7" l="1"/>
  <c r="D307" i="7"/>
  <c r="F307" i="7"/>
  <c r="H307" i="7"/>
  <c r="A308" i="7" s="1"/>
  <c r="C308" i="7" l="1"/>
  <c r="B308" i="7"/>
  <c r="G308" i="7" l="1"/>
  <c r="H308" i="7"/>
  <c r="A309" i="7" s="1"/>
  <c r="F308" i="7"/>
  <c r="D308" i="7"/>
  <c r="C309" i="7" l="1"/>
  <c r="B309" i="7"/>
  <c r="H309" i="7" l="1"/>
  <c r="A310" i="7" s="1"/>
  <c r="F309" i="7"/>
  <c r="G309" i="7"/>
  <c r="D309" i="7"/>
  <c r="C310" i="7" l="1"/>
  <c r="B310" i="7"/>
  <c r="G310" i="7" l="1"/>
  <c r="H310" i="7"/>
  <c r="A311" i="7" s="1"/>
  <c r="D310" i="7"/>
  <c r="F310" i="7"/>
  <c r="C311" i="7" l="1"/>
  <c r="B311" i="7"/>
  <c r="D311" i="7" l="1"/>
  <c r="H311" i="7"/>
  <c r="A312" i="7" s="1"/>
  <c r="F311" i="7"/>
  <c r="G311" i="7"/>
  <c r="B312" i="7" l="1"/>
  <c r="C312" i="7"/>
  <c r="D312" i="7" l="1"/>
  <c r="H312" i="7"/>
  <c r="A313" i="7" s="1"/>
  <c r="G312" i="7"/>
  <c r="F312" i="7"/>
  <c r="C313" i="7" l="1"/>
  <c r="B313" i="7"/>
  <c r="F313" i="7" l="1"/>
  <c r="G313" i="7"/>
  <c r="H313" i="7"/>
  <c r="A314" i="7" s="1"/>
  <c r="D313" i="7"/>
  <c r="B314" i="7" l="1"/>
  <c r="C314" i="7"/>
  <c r="D314" i="7" l="1"/>
  <c r="G314" i="7"/>
  <c r="H314" i="7"/>
  <c r="A315" i="7" s="1"/>
  <c r="F314" i="7"/>
  <c r="C315" i="7" l="1"/>
  <c r="B315" i="7"/>
  <c r="H315" i="7" l="1"/>
  <c r="A316" i="7" s="1"/>
  <c r="F315" i="7"/>
  <c r="D315" i="7"/>
  <c r="G315" i="7"/>
  <c r="C316" i="7" l="1"/>
  <c r="B316" i="7"/>
  <c r="G316" i="7" l="1"/>
  <c r="H316" i="7"/>
  <c r="A317" i="7" s="1"/>
  <c r="F316" i="7"/>
  <c r="D316" i="7"/>
  <c r="B317" i="7" l="1"/>
  <c r="C317" i="7"/>
  <c r="G317" i="7" l="1"/>
  <c r="H317" i="7"/>
  <c r="A318" i="7" s="1"/>
  <c r="F317" i="7"/>
  <c r="D317" i="7"/>
  <c r="C318" i="7" l="1"/>
  <c r="B318" i="7"/>
  <c r="D318" i="7" l="1"/>
  <c r="G318" i="7"/>
  <c r="F318" i="7"/>
  <c r="H318" i="7"/>
  <c r="A319" i="7" s="1"/>
  <c r="B319" i="7" l="1"/>
  <c r="C319" i="7"/>
  <c r="D319" i="7" l="1"/>
  <c r="H319" i="7"/>
  <c r="A320" i="7" s="1"/>
  <c r="F319" i="7"/>
  <c r="G319" i="7"/>
  <c r="B320" i="7" l="1"/>
  <c r="C320" i="7"/>
  <c r="H320" i="7" l="1"/>
  <c r="A321" i="7" s="1"/>
  <c r="D320" i="7"/>
  <c r="F320" i="7"/>
  <c r="G320" i="7"/>
  <c r="C321" i="7" l="1"/>
  <c r="B321" i="7"/>
  <c r="G321" i="7" l="1"/>
  <c r="H321" i="7"/>
  <c r="A322" i="7" s="1"/>
  <c r="F321" i="7"/>
  <c r="D321" i="7"/>
  <c r="C322" i="7" l="1"/>
  <c r="B322" i="7"/>
  <c r="H322" i="7" l="1"/>
  <c r="A323" i="7" s="1"/>
  <c r="G322" i="7"/>
  <c r="F322" i="7"/>
  <c r="D322" i="7"/>
  <c r="C323" i="7" l="1"/>
  <c r="B323" i="7"/>
  <c r="H323" i="7" l="1"/>
  <c r="A324" i="7" s="1"/>
  <c r="G323" i="7"/>
  <c r="D323" i="7"/>
  <c r="F323" i="7"/>
  <c r="B324" i="7" l="1"/>
  <c r="C324" i="7"/>
  <c r="D324" i="7" l="1"/>
  <c r="G324" i="7"/>
  <c r="F324" i="7"/>
  <c r="H324" i="7"/>
  <c r="A325" i="7" s="1"/>
  <c r="B325" i="7" l="1"/>
  <c r="C325" i="7"/>
  <c r="G325" i="7" l="1"/>
  <c r="H325" i="7"/>
  <c r="A326" i="7" s="1"/>
  <c r="F325" i="7"/>
  <c r="D325" i="7"/>
  <c r="C326" i="7" l="1"/>
  <c r="B326" i="7"/>
  <c r="H326" i="7" l="1"/>
  <c r="A327" i="7" s="1"/>
  <c r="F326" i="7"/>
  <c r="D326" i="7"/>
  <c r="G326" i="7"/>
  <c r="C327" i="7" l="1"/>
  <c r="B327" i="7"/>
  <c r="G327" i="7" l="1"/>
  <c r="D327" i="7"/>
  <c r="F327" i="7"/>
  <c r="H327" i="7"/>
  <c r="A328" i="7" s="1"/>
  <c r="C328" i="7" l="1"/>
  <c r="B328" i="7"/>
  <c r="F328" i="7" l="1"/>
  <c r="G328" i="7"/>
  <c r="H328" i="7"/>
  <c r="A329" i="7" s="1"/>
  <c r="D328" i="7"/>
  <c r="B329" i="7" l="1"/>
  <c r="C329" i="7"/>
  <c r="G329" i="7" l="1"/>
  <c r="H329" i="7"/>
  <c r="A330" i="7" s="1"/>
  <c r="D329" i="7"/>
  <c r="F329" i="7"/>
  <c r="B330" i="7" l="1"/>
  <c r="C330" i="7"/>
  <c r="G330" i="7" l="1"/>
  <c r="F330" i="7"/>
  <c r="H330" i="7"/>
  <c r="A331" i="7" s="1"/>
  <c r="D330" i="7"/>
  <c r="C331" i="7" l="1"/>
  <c r="B331" i="7"/>
  <c r="H331" i="7" l="1"/>
  <c r="A332" i="7" s="1"/>
  <c r="F331" i="7"/>
  <c r="G331" i="7"/>
  <c r="D331" i="7"/>
  <c r="C332" i="7" l="1"/>
  <c r="B332" i="7"/>
  <c r="H332" i="7" l="1"/>
  <c r="A333" i="7" s="1"/>
  <c r="D332" i="7"/>
  <c r="G332" i="7"/>
  <c r="F332" i="7"/>
  <c r="C333" i="7" l="1"/>
  <c r="B333" i="7"/>
  <c r="F333" i="7" l="1"/>
  <c r="H333" i="7"/>
  <c r="A334" i="7" s="1"/>
  <c r="G333" i="7"/>
  <c r="D333" i="7"/>
  <c r="C334" i="7" l="1"/>
  <c r="B334" i="7"/>
  <c r="G334" i="7" l="1"/>
  <c r="H334" i="7"/>
  <c r="A335" i="7" s="1"/>
  <c r="D334" i="7"/>
  <c r="F334" i="7"/>
  <c r="C335" i="7" l="1"/>
  <c r="B335" i="7"/>
  <c r="D335" i="7" l="1"/>
  <c r="G335" i="7"/>
  <c r="F335" i="7"/>
  <c r="H335" i="7"/>
  <c r="A336" i="7" s="1"/>
  <c r="B336" i="7" l="1"/>
  <c r="C336" i="7"/>
  <c r="D336" i="7" l="1"/>
  <c r="F336" i="7"/>
  <c r="H336" i="7"/>
  <c r="A337" i="7" s="1"/>
  <c r="G336" i="7"/>
  <c r="B337" i="7" l="1"/>
  <c r="C337" i="7"/>
  <c r="G337" i="7" l="1"/>
  <c r="H337" i="7"/>
  <c r="A338" i="7" s="1"/>
  <c r="D337" i="7"/>
  <c r="F337" i="7"/>
  <c r="B338" i="7" l="1"/>
  <c r="C338" i="7"/>
  <c r="G338" i="7" l="1"/>
  <c r="H338" i="7"/>
  <c r="A339" i="7" s="1"/>
  <c r="F338" i="7"/>
  <c r="D338" i="7"/>
  <c r="C339" i="7" l="1"/>
  <c r="B339" i="7"/>
  <c r="H339" i="7" l="1"/>
  <c r="A340" i="7" s="1"/>
  <c r="G339" i="7"/>
  <c r="D339" i="7"/>
  <c r="F339" i="7"/>
  <c r="C340" i="7" l="1"/>
  <c r="B340" i="7"/>
  <c r="F340" i="7" l="1"/>
  <c r="G340" i="7"/>
  <c r="H340" i="7"/>
  <c r="A341" i="7" s="1"/>
  <c r="D340" i="7"/>
  <c r="B341" i="7" l="1"/>
  <c r="C341" i="7"/>
  <c r="G341" i="7" l="1"/>
  <c r="H341" i="7"/>
  <c r="A342" i="7" s="1"/>
  <c r="D341" i="7"/>
  <c r="F341" i="7"/>
  <c r="C342" i="7" l="1"/>
  <c r="B342" i="7"/>
  <c r="D342" i="7" l="1"/>
  <c r="G342" i="7"/>
  <c r="H342" i="7"/>
  <c r="A343" i="7" s="1"/>
  <c r="F342" i="7"/>
  <c r="C343" i="7" l="1"/>
  <c r="B343" i="7"/>
  <c r="G343" i="7" l="1"/>
  <c r="D343" i="7"/>
  <c r="H343" i="7"/>
  <c r="A344" i="7" s="1"/>
  <c r="F343" i="7"/>
  <c r="B344" i="7" l="1"/>
  <c r="C344" i="7"/>
  <c r="F344" i="7" l="1"/>
  <c r="G344" i="7"/>
  <c r="H344" i="7"/>
  <c r="A345" i="7" s="1"/>
  <c r="D344" i="7"/>
  <c r="C345" i="7" l="1"/>
  <c r="B345" i="7"/>
  <c r="D345" i="7" l="1"/>
  <c r="G345" i="7"/>
  <c r="F345" i="7"/>
  <c r="H345" i="7"/>
  <c r="A346" i="7" s="1"/>
  <c r="C346" i="7" l="1"/>
  <c r="B346" i="7"/>
  <c r="H346" i="7" l="1"/>
  <c r="A347" i="7" s="1"/>
  <c r="G346" i="7"/>
  <c r="D346" i="7"/>
  <c r="F346" i="7"/>
  <c r="C347" i="7" l="1"/>
  <c r="B347" i="7"/>
  <c r="F347" i="7" l="1"/>
  <c r="G347" i="7"/>
  <c r="H347" i="7"/>
  <c r="A348" i="7" s="1"/>
  <c r="D347" i="7"/>
  <c r="C348" i="7" l="1"/>
  <c r="B348" i="7"/>
  <c r="F348" i="7" l="1"/>
  <c r="G348" i="7"/>
  <c r="D348" i="7"/>
  <c r="H348" i="7"/>
  <c r="A349" i="7" s="1"/>
  <c r="B349" i="7" l="1"/>
  <c r="C349" i="7"/>
  <c r="G349" i="7" l="1"/>
  <c r="H349" i="7"/>
  <c r="A350" i="7" s="1"/>
  <c r="D349" i="7"/>
  <c r="F349" i="7"/>
  <c r="C350" i="7" l="1"/>
  <c r="B350" i="7"/>
  <c r="H350" i="7" l="1"/>
  <c r="A351" i="7" s="1"/>
  <c r="D350" i="7"/>
  <c r="G350" i="7"/>
  <c r="F350" i="7"/>
  <c r="C351" i="7" l="1"/>
  <c r="B351" i="7"/>
  <c r="H351" i="7" l="1"/>
  <c r="A352" i="7" s="1"/>
  <c r="G351" i="7"/>
  <c r="D351" i="7"/>
  <c r="F351" i="7"/>
  <c r="C352" i="7" l="1"/>
  <c r="B352" i="7"/>
  <c r="H352" i="7" l="1"/>
  <c r="A353" i="7" s="1"/>
  <c r="F352" i="7"/>
  <c r="G352" i="7"/>
  <c r="D352" i="7"/>
  <c r="C353" i="7" l="1"/>
  <c r="B353" i="7"/>
  <c r="F353" i="7" l="1"/>
  <c r="G353" i="7"/>
  <c r="D353" i="7"/>
  <c r="H353" i="7"/>
  <c r="A354" i="7" s="1"/>
  <c r="C354" i="7" l="1"/>
  <c r="B354" i="7"/>
  <c r="F354" i="7" l="1"/>
  <c r="H354" i="7"/>
  <c r="A355" i="7" s="1"/>
  <c r="G354" i="7"/>
  <c r="D354" i="7"/>
  <c r="C355" i="7" l="1"/>
  <c r="B355" i="7"/>
  <c r="H355" i="7" l="1"/>
  <c r="A356" i="7" s="1"/>
  <c r="G355" i="7"/>
  <c r="F355" i="7"/>
  <c r="D355" i="7"/>
  <c r="B356" i="7" l="1"/>
  <c r="C356" i="7"/>
  <c r="F356" i="7" l="1"/>
  <c r="D356" i="7"/>
  <c r="G356" i="7"/>
  <c r="H356" i="7"/>
  <c r="A357" i="7" s="1"/>
  <c r="B357" i="7" l="1"/>
  <c r="C357" i="7"/>
  <c r="F357" i="7" l="1"/>
  <c r="D357" i="7"/>
  <c r="G357" i="7"/>
  <c r="H357" i="7"/>
  <c r="A358" i="7" s="1"/>
  <c r="C358" i="7" l="1"/>
  <c r="B358" i="7"/>
  <c r="D358" i="7" l="1"/>
  <c r="G358" i="7"/>
  <c r="F358" i="7"/>
  <c r="H358" i="7"/>
  <c r="A359" i="7" s="1"/>
  <c r="C359" i="7" l="1"/>
  <c r="B359" i="7"/>
  <c r="F359" i="7" l="1"/>
  <c r="D359" i="7"/>
  <c r="H359" i="7"/>
  <c r="A360" i="7" s="1"/>
  <c r="G359" i="7"/>
  <c r="B360" i="7" l="1"/>
  <c r="C360" i="7"/>
  <c r="H360" i="7" l="1"/>
  <c r="A361" i="7" s="1"/>
  <c r="F360" i="7"/>
  <c r="G360" i="7"/>
  <c r="D360" i="7"/>
  <c r="C361" i="7" l="1"/>
  <c r="B361" i="7"/>
  <c r="G361" i="7" l="1"/>
  <c r="H361" i="7"/>
  <c r="A362" i="7" s="1"/>
  <c r="D361" i="7"/>
  <c r="F361" i="7"/>
  <c r="B362" i="7" l="1"/>
  <c r="C362" i="7"/>
  <c r="F362" i="7" l="1"/>
  <c r="H362" i="7"/>
  <c r="A363" i="7" s="1"/>
  <c r="D362" i="7"/>
  <c r="G362" i="7"/>
  <c r="C363" i="7" l="1"/>
  <c r="B363" i="7"/>
  <c r="F363" i="7" l="1"/>
  <c r="H363" i="7"/>
  <c r="A364" i="7" s="1"/>
  <c r="D363" i="7"/>
  <c r="G363" i="7"/>
  <c r="B364" i="7" l="1"/>
  <c r="C364" i="7"/>
  <c r="G364" i="7" l="1"/>
  <c r="H364" i="7"/>
  <c r="A365" i="7" s="1"/>
  <c r="F364" i="7"/>
  <c r="D364" i="7"/>
  <c r="B365" i="7" l="1"/>
  <c r="C365" i="7"/>
  <c r="H365" i="7" l="1"/>
  <c r="A366" i="7" s="1"/>
  <c r="D365" i="7"/>
  <c r="F365" i="7"/>
  <c r="G365" i="7"/>
  <c r="C366" i="7" l="1"/>
  <c r="B366" i="7"/>
  <c r="D366" i="7" l="1"/>
  <c r="G366" i="7"/>
  <c r="F366" i="7"/>
  <c r="H366" i="7"/>
  <c r="A367" i="7" s="1"/>
  <c r="C367" i="7" l="1"/>
  <c r="B367" i="7"/>
  <c r="H367" i="7" l="1"/>
  <c r="A368" i="7" s="1"/>
  <c r="D367" i="7"/>
  <c r="F367" i="7"/>
  <c r="G367" i="7"/>
  <c r="B368" i="7" l="1"/>
  <c r="C368" i="7"/>
  <c r="G368" i="7" l="1"/>
  <c r="F368" i="7"/>
  <c r="D368" i="7"/>
  <c r="H368" i="7"/>
  <c r="A369" i="7" s="1"/>
  <c r="C369" i="7" l="1"/>
  <c r="B369" i="7"/>
  <c r="F369" i="7" l="1"/>
  <c r="D369" i="7"/>
  <c r="H369" i="7"/>
  <c r="A370" i="7" s="1"/>
  <c r="G369" i="7"/>
  <c r="B370" i="7" l="1"/>
  <c r="C370" i="7"/>
  <c r="F370" i="7" l="1"/>
  <c r="D370" i="7"/>
  <c r="H370" i="7"/>
  <c r="A371" i="7" s="1"/>
  <c r="G370" i="7"/>
  <c r="C371" i="7" l="1"/>
  <c r="B371" i="7"/>
  <c r="G371" i="7" l="1"/>
  <c r="H371" i="7"/>
  <c r="A372" i="7" s="1"/>
  <c r="D371" i="7"/>
  <c r="F371" i="7"/>
  <c r="C372" i="7" l="1"/>
  <c r="B372" i="7"/>
  <c r="H372" i="7" l="1"/>
  <c r="A373" i="7" s="1"/>
  <c r="G372" i="7"/>
  <c r="D372" i="7"/>
  <c r="F372" i="7"/>
  <c r="B373" i="7" l="1"/>
  <c r="C373" i="7"/>
  <c r="F373" i="7" l="1"/>
  <c r="H373" i="7"/>
  <c r="A374" i="7" s="1"/>
  <c r="G373" i="7"/>
  <c r="D373" i="7"/>
  <c r="C374" i="7" l="1"/>
  <c r="B374" i="7"/>
  <c r="F374" i="7" l="1"/>
  <c r="G374" i="7"/>
  <c r="H374" i="7"/>
  <c r="A375" i="7" s="1"/>
  <c r="D374" i="7"/>
  <c r="C375" i="7" l="1"/>
  <c r="B375" i="7"/>
  <c r="G375" i="7" l="1"/>
  <c r="D375" i="7"/>
  <c r="H375" i="7"/>
  <c r="A376" i="7" s="1"/>
  <c r="F375" i="7"/>
  <c r="B376" i="7" l="1"/>
  <c r="C376" i="7"/>
  <c r="F376" i="7" l="1"/>
  <c r="D376" i="7"/>
  <c r="G376" i="7"/>
  <c r="H376" i="7"/>
  <c r="A377" i="7" s="1"/>
  <c r="C377" i="7" l="1"/>
  <c r="B377" i="7"/>
  <c r="D377" i="7" l="1"/>
  <c r="G377" i="7"/>
  <c r="H377" i="7"/>
  <c r="A378" i="7" s="1"/>
  <c r="F377" i="7"/>
  <c r="C378" i="7" l="1"/>
  <c r="B378" i="7"/>
  <c r="G378" i="7" l="1"/>
  <c r="H378" i="7"/>
  <c r="A379" i="7" s="1"/>
  <c r="F378" i="7"/>
  <c r="D378" i="7"/>
  <c r="C379" i="7" l="1"/>
  <c r="B379" i="7"/>
  <c r="H379" i="7" l="1"/>
  <c r="A380" i="7" s="1"/>
  <c r="D379" i="7"/>
  <c r="G379" i="7"/>
  <c r="F379" i="7"/>
  <c r="C380" i="7" l="1"/>
  <c r="B380" i="7"/>
  <c r="F380" i="7" l="1"/>
  <c r="G380" i="7"/>
  <c r="H380" i="7"/>
  <c r="A381" i="7" s="1"/>
  <c r="D380" i="7"/>
  <c r="B381" i="7" l="1"/>
  <c r="C381" i="7"/>
  <c r="H381" i="7" l="1"/>
  <c r="A382" i="7" s="1"/>
  <c r="F381" i="7"/>
  <c r="D381" i="7"/>
  <c r="G381" i="7"/>
  <c r="C382" i="7" l="1"/>
  <c r="B382" i="7"/>
  <c r="F382" i="7" l="1"/>
  <c r="D382" i="7"/>
  <c r="H382" i="7"/>
  <c r="A383" i="7" s="1"/>
  <c r="G382" i="7"/>
  <c r="C383" i="7" l="1"/>
  <c r="B383" i="7"/>
  <c r="H383" i="7" l="1"/>
  <c r="A384" i="7" s="1"/>
  <c r="G383" i="7"/>
  <c r="D383" i="7"/>
  <c r="F383" i="7"/>
  <c r="C384" i="7" l="1"/>
  <c r="B384" i="7"/>
  <c r="D384" i="7" l="1"/>
  <c r="F384" i="7"/>
  <c r="H384" i="7"/>
  <c r="A385" i="7" s="1"/>
  <c r="G384" i="7"/>
  <c r="C385" i="7" l="1"/>
  <c r="B385" i="7"/>
  <c r="H385" i="7" l="1"/>
  <c r="A386" i="7" s="1"/>
  <c r="G385" i="7"/>
  <c r="F385" i="7"/>
  <c r="D385" i="7"/>
  <c r="C386" i="7" l="1"/>
  <c r="B386" i="7"/>
  <c r="G386" i="7" l="1"/>
  <c r="H386" i="7"/>
  <c r="A387" i="7" s="1"/>
  <c r="D386" i="7"/>
  <c r="F386" i="7"/>
  <c r="B387" i="7" l="1"/>
  <c r="C387" i="7"/>
  <c r="F387" i="7" l="1"/>
  <c r="H387" i="7"/>
  <c r="A388" i="7" s="1"/>
  <c r="G387" i="7"/>
  <c r="D387" i="7"/>
  <c r="B388" i="7" l="1"/>
  <c r="C388" i="7"/>
  <c r="D388" i="7" l="1"/>
  <c r="G388" i="7"/>
  <c r="H388" i="7"/>
  <c r="A389" i="7" s="1"/>
  <c r="F388" i="7"/>
  <c r="B389" i="7" l="1"/>
  <c r="C389" i="7"/>
  <c r="F389" i="7" l="1"/>
  <c r="H389" i="7"/>
  <c r="A390" i="7" s="1"/>
  <c r="D389" i="7"/>
  <c r="G389" i="7"/>
  <c r="C390" i="7" l="1"/>
  <c r="B390" i="7"/>
  <c r="D390" i="7" l="1"/>
  <c r="H390" i="7"/>
  <c r="A391" i="7" s="1"/>
  <c r="G390" i="7"/>
  <c r="F390" i="7"/>
  <c r="C391" i="7" l="1"/>
  <c r="B391" i="7"/>
  <c r="F391" i="7" l="1"/>
  <c r="D391" i="7"/>
  <c r="H391" i="7"/>
  <c r="A392" i="7" s="1"/>
  <c r="G391" i="7"/>
  <c r="C392" i="7" l="1"/>
  <c r="B392" i="7"/>
  <c r="D392" i="7" l="1"/>
  <c r="F392" i="7"/>
  <c r="H392" i="7"/>
  <c r="A393" i="7" s="1"/>
  <c r="G392" i="7"/>
  <c r="C393" i="7" l="1"/>
  <c r="B393" i="7"/>
  <c r="H393" i="7" l="1"/>
  <c r="A394" i="7" s="1"/>
  <c r="G393" i="7"/>
  <c r="F393" i="7"/>
  <c r="D393" i="7"/>
  <c r="B394" i="7" l="1"/>
  <c r="C394" i="7"/>
  <c r="D394" i="7" l="1"/>
  <c r="H394" i="7"/>
  <c r="A395" i="7" s="1"/>
  <c r="G394" i="7"/>
  <c r="F394" i="7"/>
  <c r="C395" i="7" l="1"/>
  <c r="B395" i="7"/>
  <c r="H395" i="7" l="1"/>
  <c r="A396" i="7" s="1"/>
  <c r="D395" i="7"/>
  <c r="G395" i="7"/>
  <c r="F395" i="7"/>
  <c r="B396" i="7" l="1"/>
  <c r="C396" i="7"/>
  <c r="F396" i="7" l="1"/>
  <c r="H396" i="7"/>
  <c r="A397" i="7" s="1"/>
  <c r="D396" i="7"/>
  <c r="G396" i="7"/>
  <c r="B397" i="7" l="1"/>
  <c r="C397" i="7"/>
  <c r="F397" i="7" l="1"/>
  <c r="H397" i="7"/>
  <c r="A398" i="7" s="1"/>
  <c r="G397" i="7"/>
  <c r="D397" i="7"/>
  <c r="C398" i="7" l="1"/>
  <c r="B398" i="7"/>
  <c r="F398" i="7" l="1"/>
  <c r="D398" i="7"/>
  <c r="G398" i="7"/>
  <c r="H398" i="7"/>
  <c r="A399" i="7" s="1"/>
  <c r="C399" i="7" l="1"/>
  <c r="B399" i="7"/>
  <c r="H399" i="7" l="1"/>
  <c r="A400" i="7" s="1"/>
  <c r="D399" i="7"/>
  <c r="G399" i="7"/>
  <c r="F399" i="7"/>
  <c r="B400" i="7" l="1"/>
  <c r="C400" i="7"/>
  <c r="H400" i="7" l="1"/>
  <c r="A401" i="7" s="1"/>
  <c r="F400" i="7"/>
  <c r="D400" i="7"/>
  <c r="G400" i="7"/>
  <c r="C401" i="7" l="1"/>
  <c r="B401" i="7"/>
  <c r="G401" i="7" l="1"/>
  <c r="F401" i="7"/>
  <c r="D401" i="7"/>
  <c r="H401" i="7"/>
  <c r="A402" i="7" s="1"/>
  <c r="C402" i="7" l="1"/>
  <c r="B402" i="7"/>
  <c r="H402" i="7" l="1"/>
  <c r="A403" i="7" s="1"/>
  <c r="D402" i="7"/>
  <c r="F402" i="7"/>
  <c r="G402" i="7"/>
  <c r="B403" i="7" l="1"/>
  <c r="C403" i="7"/>
  <c r="G403" i="7" l="1"/>
  <c r="H403" i="7"/>
  <c r="A404" i="7" s="1"/>
  <c r="F403" i="7"/>
  <c r="D403" i="7"/>
  <c r="C404" i="7" l="1"/>
  <c r="B404" i="7"/>
  <c r="D404" i="7" l="1"/>
  <c r="G404" i="7"/>
  <c r="F404" i="7"/>
  <c r="H404" i="7"/>
  <c r="A405" i="7" s="1"/>
  <c r="B405" i="7" l="1"/>
  <c r="C405" i="7"/>
  <c r="D405" i="7" l="1"/>
  <c r="H405" i="7"/>
  <c r="A406" i="7" s="1"/>
  <c r="F405" i="7"/>
  <c r="G405" i="7"/>
  <c r="C406" i="7" l="1"/>
  <c r="B406" i="7"/>
  <c r="H406" i="7" l="1"/>
  <c r="A407" i="7" s="1"/>
  <c r="F406" i="7"/>
  <c r="G406" i="7"/>
  <c r="D406" i="7"/>
  <c r="C407" i="7" l="1"/>
  <c r="B407" i="7"/>
  <c r="F407" i="7" l="1"/>
  <c r="G407" i="7"/>
  <c r="D407" i="7"/>
  <c r="H407" i="7"/>
  <c r="A408" i="7" s="1"/>
  <c r="B408" i="7" l="1"/>
  <c r="C408" i="7"/>
  <c r="F408" i="7" l="1"/>
  <c r="H408" i="7"/>
  <c r="A409" i="7" s="1"/>
  <c r="D408" i="7"/>
  <c r="G408" i="7"/>
  <c r="C409" i="7" l="1"/>
  <c r="B409" i="7"/>
  <c r="D409" i="7" l="1"/>
  <c r="G409" i="7"/>
  <c r="H409" i="7"/>
  <c r="A410" i="7" s="1"/>
  <c r="F409" i="7"/>
  <c r="C410" i="7" l="1"/>
  <c r="B410" i="7"/>
  <c r="H410" i="7" l="1"/>
  <c r="A411" i="7" s="1"/>
  <c r="G410" i="7"/>
  <c r="F410" i="7"/>
  <c r="D410" i="7"/>
  <c r="B411" i="7" l="1"/>
  <c r="C411" i="7"/>
  <c r="H411" i="7" l="1"/>
  <c r="A412" i="7" s="1"/>
  <c r="F411" i="7"/>
  <c r="G411" i="7"/>
  <c r="D411" i="7"/>
  <c r="C412" i="7" l="1"/>
  <c r="B412" i="7"/>
  <c r="G412" i="7" l="1"/>
  <c r="H412" i="7"/>
  <c r="A413" i="7" s="1"/>
  <c r="F412" i="7"/>
  <c r="D412" i="7"/>
  <c r="B413" i="7" l="1"/>
  <c r="C413" i="7"/>
  <c r="G413" i="7" l="1"/>
  <c r="D413" i="7"/>
  <c r="H413" i="7"/>
  <c r="A414" i="7" s="1"/>
  <c r="F413" i="7"/>
  <c r="C414" i="7" l="1"/>
  <c r="B414" i="7"/>
  <c r="D414" i="7" l="1"/>
  <c r="F414" i="7"/>
  <c r="H414" i="7"/>
  <c r="A415" i="7" s="1"/>
  <c r="G414" i="7"/>
  <c r="C415" i="7" l="1"/>
  <c r="B415" i="7"/>
  <c r="H415" i="7" l="1"/>
  <c r="A416" i="7" s="1"/>
  <c r="G415" i="7"/>
  <c r="D415" i="7"/>
  <c r="F415" i="7"/>
  <c r="B416" i="7" l="1"/>
  <c r="C416" i="7"/>
  <c r="D416" i="7" l="1"/>
  <c r="F416" i="7"/>
  <c r="G416" i="7"/>
  <c r="H416" i="7"/>
  <c r="A417" i="7" s="1"/>
  <c r="C417" i="7" l="1"/>
  <c r="B417" i="7"/>
  <c r="H417" i="7" l="1"/>
  <c r="A418" i="7" s="1"/>
  <c r="G417" i="7"/>
  <c r="F417" i="7"/>
  <c r="D417" i="7"/>
  <c r="C418" i="7" l="1"/>
  <c r="B418" i="7"/>
  <c r="H418" i="7" l="1"/>
  <c r="A419" i="7" s="1"/>
  <c r="D418" i="7"/>
  <c r="F418" i="7"/>
  <c r="G418" i="7"/>
  <c r="B419" i="7" l="1"/>
  <c r="C419" i="7"/>
  <c r="G419" i="7" l="1"/>
  <c r="H419" i="7"/>
  <c r="A420" i="7" s="1"/>
  <c r="F419" i="7"/>
  <c r="D419" i="7"/>
  <c r="C420" i="7" l="1"/>
  <c r="B420" i="7"/>
  <c r="G420" i="7" l="1"/>
  <c r="H420" i="7"/>
  <c r="A421" i="7" s="1"/>
  <c r="D420" i="7"/>
  <c r="F420" i="7"/>
  <c r="B421" i="7" l="1"/>
  <c r="C421" i="7"/>
  <c r="D421" i="7" l="1"/>
  <c r="G421" i="7"/>
  <c r="F421" i="7"/>
  <c r="H421" i="7"/>
  <c r="A422" i="7" s="1"/>
  <c r="C422" i="7" l="1"/>
  <c r="B422" i="7"/>
  <c r="F422" i="7" l="1"/>
  <c r="D422" i="7"/>
  <c r="G422" i="7"/>
  <c r="H422" i="7"/>
  <c r="A423" i="7" s="1"/>
  <c r="C423" i="7" l="1"/>
  <c r="B423" i="7"/>
  <c r="G423" i="7" l="1"/>
  <c r="D423" i="7"/>
  <c r="H423" i="7"/>
  <c r="A424" i="7" s="1"/>
  <c r="F423" i="7"/>
  <c r="B424" i="7" l="1"/>
  <c r="C424" i="7"/>
  <c r="F424" i="7" l="1"/>
  <c r="G424" i="7"/>
  <c r="D424" i="7"/>
  <c r="H424" i="7"/>
  <c r="A425" i="7" s="1"/>
  <c r="C425" i="7" l="1"/>
  <c r="B425" i="7"/>
  <c r="F425" i="7" l="1"/>
  <c r="D425" i="7"/>
  <c r="G425" i="7"/>
  <c r="H425" i="7"/>
  <c r="A426" i="7" s="1"/>
  <c r="C426" i="7" l="1"/>
  <c r="B426" i="7"/>
  <c r="G426" i="7" l="1"/>
  <c r="H426" i="7"/>
  <c r="A427" i="7" s="1"/>
  <c r="D426" i="7"/>
  <c r="F426" i="7"/>
  <c r="B427" i="7" l="1"/>
  <c r="C427" i="7"/>
  <c r="F427" i="7" l="1"/>
  <c r="H427" i="7"/>
  <c r="A428" i="7" s="1"/>
  <c r="D427" i="7"/>
  <c r="G427" i="7"/>
  <c r="C428" i="7" l="1"/>
  <c r="B428" i="7"/>
  <c r="H428" i="7" l="1"/>
  <c r="A429" i="7" s="1"/>
  <c r="D428" i="7"/>
  <c r="G428" i="7"/>
  <c r="F428" i="7"/>
  <c r="C429" i="7" l="1"/>
  <c r="B429" i="7"/>
  <c r="F429" i="7" l="1"/>
  <c r="D429" i="7"/>
  <c r="H429" i="7"/>
  <c r="A430" i="7" s="1"/>
  <c r="G429" i="7"/>
  <c r="C430" i="7" l="1"/>
  <c r="B430" i="7"/>
  <c r="F430" i="7" l="1"/>
  <c r="G430" i="7"/>
  <c r="H430" i="7"/>
  <c r="A431" i="7" s="1"/>
  <c r="D430" i="7"/>
  <c r="C431" i="7" l="1"/>
  <c r="B431" i="7"/>
  <c r="G431" i="7" l="1"/>
  <c r="F431" i="7"/>
  <c r="D431" i="7"/>
  <c r="H431" i="7"/>
  <c r="A432" i="7" s="1"/>
  <c r="B432" i="7" l="1"/>
  <c r="C432" i="7"/>
  <c r="G432" i="7" l="1"/>
  <c r="H432" i="7"/>
  <c r="A433" i="7" s="1"/>
  <c r="F432" i="7"/>
  <c r="D432" i="7"/>
  <c r="B433" i="7" l="1"/>
  <c r="C433" i="7"/>
  <c r="F433" i="7" l="1"/>
  <c r="D433" i="7"/>
  <c r="G433" i="7"/>
  <c r="H433" i="7"/>
  <c r="A434" i="7" s="1"/>
  <c r="C434" i="7" l="1"/>
  <c r="B434" i="7"/>
  <c r="G434" i="7" l="1"/>
  <c r="F434" i="7"/>
  <c r="H434" i="7"/>
  <c r="A435" i="7" s="1"/>
  <c r="D434" i="7"/>
  <c r="B435" i="7" l="1"/>
  <c r="C435" i="7"/>
  <c r="G435" i="7" l="1"/>
  <c r="H435" i="7"/>
  <c r="A436" i="7" s="1"/>
  <c r="F435" i="7"/>
  <c r="D435" i="7"/>
  <c r="C436" i="7" l="1"/>
  <c r="B436" i="7"/>
  <c r="G436" i="7" l="1"/>
  <c r="F436" i="7"/>
  <c r="D436" i="7"/>
  <c r="H436" i="7"/>
  <c r="A437" i="7" s="1"/>
  <c r="B437" i="7" l="1"/>
  <c r="C437" i="7"/>
  <c r="H437" i="7" l="1"/>
  <c r="A438" i="7" s="1"/>
  <c r="D437" i="7"/>
  <c r="G437" i="7"/>
  <c r="F437" i="7"/>
  <c r="C438" i="7" l="1"/>
  <c r="B438" i="7"/>
  <c r="H438" i="7" l="1"/>
  <c r="A439" i="7" s="1"/>
  <c r="F438" i="7"/>
  <c r="D438" i="7"/>
  <c r="G438" i="7"/>
  <c r="C439" i="7" l="1"/>
  <c r="B439" i="7"/>
  <c r="F439" i="7" l="1"/>
  <c r="G439" i="7"/>
  <c r="D439" i="7"/>
  <c r="H439" i="7"/>
  <c r="A440" i="7" s="1"/>
  <c r="B440" i="7" l="1"/>
  <c r="C440" i="7"/>
  <c r="H440" i="7" l="1"/>
  <c r="A441" i="7" s="1"/>
  <c r="F440" i="7"/>
  <c r="G440" i="7"/>
  <c r="D440" i="7"/>
  <c r="C441" i="7" l="1"/>
  <c r="B441" i="7"/>
  <c r="D441" i="7" l="1"/>
  <c r="G441" i="7"/>
  <c r="F441" i="7"/>
  <c r="H441" i="7"/>
  <c r="A442" i="7" s="1"/>
  <c r="C442" i="7" l="1"/>
  <c r="B442" i="7"/>
  <c r="D442" i="7" l="1"/>
  <c r="H442" i="7"/>
  <c r="A443" i="7" s="1"/>
  <c r="G442" i="7"/>
  <c r="F442" i="7"/>
  <c r="B443" i="7" l="1"/>
  <c r="C443" i="7"/>
  <c r="D443" i="7" l="1"/>
  <c r="H443" i="7"/>
  <c r="A444" i="7" s="1"/>
  <c r="G443" i="7"/>
  <c r="F443" i="7"/>
  <c r="C444" i="7" l="1"/>
  <c r="B444" i="7"/>
  <c r="D444" i="7" l="1"/>
  <c r="G444" i="7"/>
  <c r="F444" i="7"/>
  <c r="H444" i="7"/>
  <c r="A445" i="7" s="1"/>
  <c r="B445" i="7" l="1"/>
  <c r="C445" i="7"/>
  <c r="G445" i="7" l="1"/>
  <c r="D445" i="7"/>
  <c r="H445" i="7"/>
  <c r="A446" i="7" s="1"/>
  <c r="F445" i="7"/>
  <c r="C446" i="7" l="1"/>
  <c r="B446" i="7"/>
  <c r="F446" i="7" l="1"/>
  <c r="G446" i="7"/>
  <c r="H446" i="7"/>
  <c r="A447" i="7" s="1"/>
  <c r="D446" i="7"/>
  <c r="C447" i="7" l="1"/>
  <c r="B447" i="7"/>
  <c r="D447" i="7" l="1"/>
  <c r="H447" i="7"/>
  <c r="A448" i="7" s="1"/>
  <c r="F447" i="7"/>
  <c r="G447" i="7"/>
  <c r="B448" i="7" l="1"/>
  <c r="C448" i="7"/>
  <c r="F448" i="7" l="1"/>
  <c r="D448" i="7"/>
  <c r="H448" i="7"/>
  <c r="A449" i="7" s="1"/>
  <c r="G448" i="7"/>
  <c r="C449" i="7" l="1"/>
  <c r="B449" i="7"/>
  <c r="G449" i="7" l="1"/>
  <c r="F449" i="7"/>
  <c r="D449" i="7"/>
  <c r="H449" i="7"/>
  <c r="A450" i="7" s="1"/>
  <c r="C450" i="7" l="1"/>
  <c r="B450" i="7"/>
  <c r="H450" i="7" l="1"/>
  <c r="A451" i="7" s="1"/>
  <c r="G450" i="7"/>
  <c r="F450" i="7"/>
  <c r="D450" i="7"/>
  <c r="B451" i="7" l="1"/>
  <c r="C451" i="7"/>
  <c r="F451" i="7" l="1"/>
  <c r="H451" i="7"/>
  <c r="A452" i="7" s="1"/>
  <c r="G451" i="7"/>
  <c r="D451" i="7"/>
  <c r="C452" i="7" l="1"/>
  <c r="B452" i="7"/>
  <c r="F452" i="7" l="1"/>
  <c r="G452" i="7"/>
  <c r="H452" i="7"/>
  <c r="A453" i="7" s="1"/>
  <c r="D452" i="7"/>
  <c r="B453" i="7" l="1"/>
  <c r="C453" i="7"/>
  <c r="F453" i="7" l="1"/>
  <c r="D453" i="7"/>
  <c r="H453" i="7"/>
  <c r="A454" i="7" s="1"/>
  <c r="G453" i="7"/>
  <c r="C454" i="7" l="1"/>
  <c r="B454" i="7"/>
  <c r="H454" i="7" l="1"/>
  <c r="A455" i="7" s="1"/>
  <c r="D454" i="7"/>
  <c r="F454" i="7"/>
  <c r="G454" i="7"/>
  <c r="C455" i="7" l="1"/>
  <c r="B455" i="7"/>
  <c r="D455" i="7" l="1"/>
  <c r="H455" i="7"/>
  <c r="A456" i="7" s="1"/>
  <c r="G455" i="7"/>
  <c r="F455" i="7"/>
  <c r="B456" i="7" l="1"/>
  <c r="C456" i="7"/>
  <c r="D456" i="7" l="1"/>
  <c r="H456" i="7"/>
  <c r="A457" i="7" s="1"/>
  <c r="F456" i="7"/>
  <c r="G456" i="7"/>
  <c r="C457" i="7" l="1"/>
  <c r="B457" i="7"/>
  <c r="F457" i="7" l="1"/>
  <c r="D457" i="7"/>
  <c r="G457" i="7"/>
  <c r="H457" i="7"/>
  <c r="A458" i="7" s="1"/>
  <c r="C458" i="7" l="1"/>
  <c r="B458" i="7"/>
  <c r="F458" i="7" l="1"/>
  <c r="H458" i="7"/>
  <c r="A459" i="7" s="1"/>
  <c r="G458" i="7"/>
  <c r="D458" i="7"/>
  <c r="B459" i="7" l="1"/>
  <c r="C459" i="7"/>
  <c r="G459" i="7" l="1"/>
  <c r="H459" i="7"/>
  <c r="A460" i="7" s="1"/>
  <c r="F459" i="7"/>
  <c r="D459" i="7"/>
  <c r="C460" i="7" l="1"/>
  <c r="B460" i="7"/>
  <c r="D460" i="7" l="1"/>
  <c r="G460" i="7"/>
  <c r="H460" i="7"/>
  <c r="A461" i="7" s="1"/>
  <c r="F460" i="7"/>
  <c r="B461" i="7" l="1"/>
  <c r="C461" i="7"/>
  <c r="D461" i="7" l="1"/>
  <c r="F461" i="7"/>
  <c r="H461" i="7"/>
  <c r="A462" i="7" s="1"/>
  <c r="G461" i="7"/>
  <c r="C462" i="7" l="1"/>
  <c r="B462" i="7"/>
  <c r="H462" i="7" l="1"/>
  <c r="A463" i="7" s="1"/>
  <c r="F462" i="7"/>
  <c r="G462" i="7"/>
  <c r="D462" i="7"/>
  <c r="C463" i="7" l="1"/>
  <c r="B463" i="7"/>
  <c r="G463" i="7" l="1"/>
  <c r="F463" i="7"/>
  <c r="D463" i="7"/>
  <c r="H463" i="7"/>
  <c r="A464" i="7" s="1"/>
  <c r="B464" i="7" l="1"/>
  <c r="C464" i="7"/>
  <c r="H464" i="7" l="1"/>
  <c r="A465" i="7" s="1"/>
  <c r="F464" i="7"/>
  <c r="G464" i="7"/>
  <c r="D464" i="7"/>
  <c r="C465" i="7" l="1"/>
  <c r="B465" i="7"/>
  <c r="G465" i="7" l="1"/>
  <c r="H465" i="7"/>
  <c r="A466" i="7" s="1"/>
  <c r="D465" i="7"/>
  <c r="F465" i="7"/>
  <c r="B466" i="7" l="1"/>
  <c r="C466" i="7"/>
  <c r="H466" i="7" l="1"/>
  <c r="A467" i="7" s="1"/>
  <c r="D466" i="7"/>
  <c r="F466" i="7"/>
  <c r="G466" i="7"/>
  <c r="C467" i="7" l="1"/>
  <c r="B467" i="7"/>
  <c r="G467" i="7" l="1"/>
  <c r="D467" i="7"/>
  <c r="F467" i="7"/>
  <c r="H467" i="7"/>
  <c r="A468" i="7" s="1"/>
  <c r="B468" i="7" l="1"/>
  <c r="C468" i="7"/>
  <c r="H468" i="7" l="1"/>
  <c r="A469" i="7" s="1"/>
  <c r="F468" i="7"/>
  <c r="G468" i="7"/>
  <c r="D468" i="7"/>
  <c r="B469" i="7" l="1"/>
  <c r="C469" i="7"/>
  <c r="D469" i="7" l="1"/>
  <c r="G469" i="7"/>
  <c r="H469" i="7"/>
  <c r="A470" i="7" s="1"/>
  <c r="F469" i="7"/>
  <c r="B470" i="7" l="1"/>
  <c r="C470" i="7"/>
  <c r="H470" i="7" l="1"/>
  <c r="A471" i="7" s="1"/>
  <c r="F470" i="7"/>
  <c r="D470" i="7"/>
  <c r="G470" i="7"/>
  <c r="B471" i="7" l="1"/>
  <c r="C471" i="7"/>
  <c r="F471" i="7" l="1"/>
  <c r="H471" i="7"/>
  <c r="A472" i="7" s="1"/>
  <c r="G471" i="7"/>
  <c r="D471" i="7"/>
  <c r="C472" i="7" l="1"/>
  <c r="B472" i="7"/>
  <c r="H472" i="7" l="1"/>
  <c r="A473" i="7" s="1"/>
  <c r="G472" i="7"/>
  <c r="F472" i="7"/>
  <c r="D472" i="7"/>
  <c r="C473" i="7" l="1"/>
  <c r="B473" i="7"/>
  <c r="D473" i="7" l="1"/>
  <c r="F473" i="7"/>
  <c r="H473" i="7"/>
  <c r="A474" i="7" s="1"/>
  <c r="G473" i="7"/>
  <c r="C474" i="7" l="1"/>
  <c r="B474" i="7"/>
  <c r="F474" i="7" l="1"/>
  <c r="D474" i="7"/>
  <c r="G474" i="7"/>
  <c r="H474" i="7"/>
  <c r="A475" i="7" s="1"/>
  <c r="C475" i="7" l="1"/>
  <c r="B475" i="7"/>
  <c r="G475" i="7" l="1"/>
  <c r="D475" i="7"/>
  <c r="H475" i="7"/>
  <c r="A476" i="7" s="1"/>
  <c r="F475" i="7"/>
  <c r="B476" i="7" l="1"/>
  <c r="C476" i="7"/>
  <c r="F476" i="7" l="1"/>
  <c r="D476" i="7"/>
  <c r="H476" i="7"/>
  <c r="A477" i="7" s="1"/>
  <c r="G476" i="7"/>
  <c r="C477" i="7" l="1"/>
  <c r="B477" i="7"/>
  <c r="F477" i="7" l="1"/>
  <c r="G477" i="7"/>
  <c r="H477" i="7"/>
  <c r="A478" i="7" s="1"/>
  <c r="D477" i="7"/>
  <c r="C478" i="7" l="1"/>
  <c r="B478" i="7"/>
  <c r="F478" i="7" l="1"/>
  <c r="H478" i="7"/>
  <c r="A479" i="7" s="1"/>
  <c r="G478" i="7"/>
  <c r="D478" i="7"/>
  <c r="B479" i="7" l="1"/>
  <c r="C479" i="7"/>
  <c r="H479" i="7" l="1"/>
  <c r="A480" i="7" s="1"/>
  <c r="D479" i="7"/>
  <c r="G479" i="7"/>
  <c r="F479" i="7"/>
  <c r="C480" i="7" l="1"/>
  <c r="B480" i="7"/>
  <c r="F480" i="7" l="1"/>
  <c r="G480" i="7"/>
  <c r="H480" i="7"/>
  <c r="A481" i="7" s="1"/>
  <c r="D480" i="7"/>
  <c r="C481" i="7" l="1"/>
  <c r="B481" i="7"/>
  <c r="H481" i="7" l="1"/>
  <c r="A482" i="7" s="1"/>
  <c r="D481" i="7"/>
  <c r="G481" i="7"/>
  <c r="F481" i="7"/>
  <c r="C482" i="7" l="1"/>
  <c r="B482" i="7"/>
  <c r="F482" i="7" l="1"/>
  <c r="D482" i="7"/>
  <c r="G482" i="7"/>
  <c r="H482" i="7"/>
  <c r="A483" i="7" s="1"/>
  <c r="C483" i="7" l="1"/>
  <c r="B483" i="7"/>
  <c r="D483" i="7" l="1"/>
  <c r="F483" i="7"/>
  <c r="G483" i="7"/>
  <c r="H483" i="7"/>
  <c r="A484" i="7" s="1"/>
  <c r="B484" i="7" l="1"/>
  <c r="C484" i="7"/>
  <c r="F484" i="7" l="1"/>
  <c r="H484" i="7"/>
  <c r="A485" i="7" s="1"/>
  <c r="D484" i="7"/>
  <c r="G484" i="7"/>
  <c r="B485" i="7" l="1"/>
  <c r="C485" i="7"/>
  <c r="F485" i="7" l="1"/>
  <c r="G485" i="7"/>
  <c r="H485" i="7"/>
  <c r="A486" i="7" s="1"/>
  <c r="D485" i="7"/>
  <c r="C486" i="7" l="1"/>
  <c r="B486" i="7"/>
  <c r="D486" i="7" l="1"/>
  <c r="H486" i="7"/>
  <c r="A487" i="7" s="1"/>
  <c r="G486" i="7"/>
  <c r="F486" i="7"/>
  <c r="B487" i="7" l="1"/>
  <c r="C487" i="7"/>
  <c r="H487" i="7" l="1"/>
  <c r="A488" i="7" s="1"/>
  <c r="F487" i="7"/>
  <c r="D487" i="7"/>
  <c r="G487" i="7"/>
  <c r="C488" i="7" l="1"/>
  <c r="B488" i="7"/>
  <c r="F488" i="7" l="1"/>
  <c r="G488" i="7"/>
  <c r="D488" i="7"/>
  <c r="H488" i="7"/>
  <c r="A489" i="7" s="1"/>
  <c r="B489" i="7" l="1"/>
  <c r="C489" i="7"/>
  <c r="F489" i="7" l="1"/>
  <c r="D489" i="7"/>
  <c r="G489" i="7"/>
  <c r="H489" i="7"/>
  <c r="A490" i="7" s="1"/>
  <c r="C490" i="7" l="1"/>
  <c r="B490" i="7"/>
  <c r="D490" i="7" l="1"/>
  <c r="F490" i="7"/>
  <c r="G490" i="7"/>
  <c r="H490" i="7"/>
  <c r="A491" i="7" s="1"/>
  <c r="C491" i="7" l="1"/>
  <c r="B491" i="7"/>
  <c r="H491" i="7" l="1"/>
  <c r="A492" i="7" s="1"/>
  <c r="G491" i="7"/>
  <c r="F491" i="7"/>
  <c r="D491" i="7"/>
  <c r="B492" i="7" l="1"/>
  <c r="C492" i="7"/>
  <c r="F492" i="7" l="1"/>
  <c r="G492" i="7"/>
  <c r="D492" i="7"/>
  <c r="H492" i="7"/>
  <c r="A493" i="7" s="1"/>
  <c r="C493" i="7" l="1"/>
  <c r="B493" i="7"/>
  <c r="F493" i="7" l="1"/>
  <c r="G493" i="7"/>
  <c r="H493" i="7"/>
  <c r="A494" i="7" s="1"/>
  <c r="D493" i="7"/>
  <c r="B494" i="7" l="1"/>
  <c r="C494" i="7"/>
  <c r="G494" i="7" l="1"/>
  <c r="F494" i="7"/>
  <c r="D494" i="7"/>
  <c r="H494" i="7"/>
  <c r="A495" i="7" s="1"/>
  <c r="B495" i="7" l="1"/>
  <c r="C495" i="7"/>
  <c r="D495" i="7" l="1"/>
  <c r="H495" i="7"/>
  <c r="A496" i="7" s="1"/>
  <c r="F495" i="7"/>
  <c r="G495" i="7"/>
  <c r="C496" i="7" l="1"/>
  <c r="B496" i="7"/>
  <c r="F496" i="7" l="1"/>
  <c r="G496" i="7"/>
  <c r="D496" i="7"/>
  <c r="H496" i="7"/>
  <c r="A497" i="7" s="1"/>
  <c r="C497" i="7" l="1"/>
  <c r="B497" i="7"/>
  <c r="H497" i="7" l="1"/>
  <c r="A498" i="7" s="1"/>
  <c r="D497" i="7"/>
  <c r="G497" i="7"/>
  <c r="F497" i="7"/>
  <c r="C498" i="7" l="1"/>
  <c r="B498" i="7"/>
  <c r="G498" i="7" l="1"/>
  <c r="F498" i="7"/>
  <c r="D498" i="7"/>
  <c r="H498" i="7"/>
  <c r="A499" i="7" s="1"/>
  <c r="C499" i="7" l="1"/>
  <c r="B499" i="7"/>
  <c r="D499" i="7" l="1"/>
  <c r="F499" i="7"/>
  <c r="H499" i="7"/>
  <c r="A500" i="7" s="1"/>
  <c r="G499" i="7"/>
  <c r="B500" i="7" l="1"/>
  <c r="C500" i="7"/>
  <c r="D500" i="7" l="1"/>
  <c r="H500" i="7"/>
  <c r="A501" i="7" s="1"/>
  <c r="F500" i="7"/>
  <c r="G500" i="7"/>
  <c r="C501" i="7" l="1"/>
  <c r="B501" i="7"/>
  <c r="H501" i="7" l="1"/>
  <c r="A502" i="7" s="1"/>
  <c r="G501" i="7"/>
  <c r="F501" i="7"/>
  <c r="D501" i="7"/>
  <c r="C502" i="7" l="1"/>
  <c r="B502" i="7"/>
  <c r="D502" i="7" l="1"/>
  <c r="H502" i="7"/>
  <c r="A503" i="7" s="1"/>
  <c r="F502" i="7"/>
  <c r="G502" i="7"/>
  <c r="B503" i="7" l="1"/>
  <c r="C503" i="7"/>
  <c r="G503" i="7" l="1"/>
  <c r="H503" i="7"/>
  <c r="A504" i="7" s="1"/>
  <c r="F503" i="7"/>
  <c r="D503" i="7"/>
  <c r="C504" i="7" l="1"/>
  <c r="B504" i="7"/>
  <c r="F504" i="7" l="1"/>
  <c r="H504" i="7"/>
  <c r="A505" i="7" s="1"/>
  <c r="G504" i="7"/>
  <c r="D504" i="7"/>
  <c r="B505" i="7" l="1"/>
  <c r="C505" i="7"/>
  <c r="F505" i="7" l="1"/>
  <c r="D505" i="7"/>
  <c r="G505" i="7"/>
  <c r="H505" i="7"/>
  <c r="A506" i="7" s="1"/>
  <c r="B506" i="7" l="1"/>
  <c r="C506" i="7"/>
  <c r="F506" i="7" l="1"/>
  <c r="G506" i="7"/>
  <c r="D506" i="7"/>
  <c r="H506" i="7"/>
  <c r="A507" i="7" s="1"/>
  <c r="C507" i="7" l="1"/>
  <c r="B507" i="7"/>
  <c r="F507" i="7" l="1"/>
  <c r="G507" i="7"/>
  <c r="H507" i="7"/>
  <c r="A508" i="7" s="1"/>
  <c r="D507" i="7"/>
  <c r="B508" i="7" l="1"/>
  <c r="C508" i="7"/>
  <c r="F508" i="7" l="1"/>
  <c r="H508" i="7"/>
  <c r="A509" i="7" s="1"/>
  <c r="D508" i="7"/>
  <c r="G508" i="7"/>
  <c r="C509" i="7" l="1"/>
  <c r="B509" i="7"/>
  <c r="D509" i="7" l="1"/>
  <c r="H509" i="7"/>
  <c r="A510" i="7" s="1"/>
  <c r="G509" i="7"/>
  <c r="F509" i="7"/>
  <c r="C510" i="7" l="1"/>
  <c r="B510" i="7"/>
  <c r="G510" i="7" l="1"/>
  <c r="F510" i="7"/>
  <c r="D510" i="7"/>
  <c r="H510" i="7"/>
  <c r="A511" i="7" s="1"/>
  <c r="B511" i="7" l="1"/>
  <c r="C511" i="7"/>
  <c r="F511" i="7" l="1"/>
  <c r="G511" i="7"/>
  <c r="H511" i="7"/>
  <c r="A512" i="7" s="1"/>
  <c r="D511" i="7"/>
  <c r="C512" i="7" l="1"/>
  <c r="B512" i="7"/>
  <c r="G512" i="7" l="1"/>
  <c r="H512" i="7"/>
  <c r="A513" i="7" s="1"/>
  <c r="D512" i="7"/>
  <c r="F512" i="7"/>
  <c r="B513" i="7" l="1"/>
  <c r="C513" i="7"/>
  <c r="H513" i="7" l="1"/>
  <c r="A514" i="7" s="1"/>
  <c r="G513" i="7"/>
  <c r="D513" i="7"/>
  <c r="F513" i="7"/>
  <c r="C514" i="7" l="1"/>
  <c r="B514" i="7"/>
  <c r="D514" i="7" l="1"/>
  <c r="F514" i="7"/>
  <c r="H514" i="7"/>
  <c r="A515" i="7" s="1"/>
  <c r="G514" i="7"/>
  <c r="C515" i="7" l="1"/>
  <c r="B515" i="7"/>
  <c r="D515" i="7" l="1"/>
  <c r="F515" i="7"/>
  <c r="H515" i="7"/>
  <c r="A516" i="7" s="1"/>
  <c r="G515" i="7"/>
  <c r="C516" i="7" l="1"/>
  <c r="B516" i="7"/>
  <c r="H516" i="7" l="1"/>
  <c r="A517" i="7" s="1"/>
  <c r="G516" i="7"/>
  <c r="D516" i="7"/>
  <c r="F516" i="7"/>
  <c r="B517" i="7" l="1"/>
  <c r="C517" i="7"/>
  <c r="G517" i="7" l="1"/>
  <c r="H517" i="7"/>
  <c r="A518" i="7" s="1"/>
  <c r="F517" i="7"/>
  <c r="D517" i="7"/>
  <c r="C518" i="7" l="1"/>
  <c r="B518" i="7"/>
  <c r="F518" i="7" l="1"/>
  <c r="G518" i="7"/>
  <c r="H518" i="7"/>
  <c r="A519" i="7" s="1"/>
  <c r="D518" i="7"/>
  <c r="C519" i="7" l="1"/>
  <c r="B519" i="7"/>
  <c r="D519" i="7" l="1"/>
  <c r="G519" i="7"/>
  <c r="H519" i="7"/>
  <c r="A520" i="7" s="1"/>
  <c r="F519" i="7"/>
  <c r="B520" i="7" l="1"/>
  <c r="C520" i="7"/>
  <c r="F520" i="7" l="1"/>
  <c r="H520" i="7"/>
  <c r="A521" i="7" s="1"/>
  <c r="D520" i="7"/>
  <c r="G520" i="7"/>
  <c r="C521" i="7" l="1"/>
  <c r="B521" i="7"/>
  <c r="G521" i="7" l="1"/>
  <c r="D521" i="7"/>
  <c r="H521" i="7"/>
  <c r="A522" i="7" s="1"/>
  <c r="F521" i="7"/>
  <c r="C522" i="7" l="1"/>
  <c r="B522" i="7"/>
  <c r="D522" i="7" l="1"/>
  <c r="H522" i="7"/>
  <c r="A523" i="7" s="1"/>
  <c r="F522" i="7"/>
  <c r="G522" i="7"/>
  <c r="C523" i="7" l="1"/>
  <c r="B523" i="7"/>
  <c r="F523" i="7" l="1"/>
  <c r="H523" i="7"/>
  <c r="A524" i="7" s="1"/>
  <c r="G523" i="7"/>
  <c r="D523" i="7"/>
  <c r="B524" i="7" l="1"/>
  <c r="C524" i="7"/>
  <c r="F524" i="7" l="1"/>
  <c r="G524" i="7"/>
  <c r="D524" i="7"/>
  <c r="H524" i="7"/>
  <c r="A525" i="7" s="1"/>
  <c r="B525" i="7" l="1"/>
  <c r="C525" i="7"/>
  <c r="D525" i="7" l="1"/>
  <c r="H525" i="7"/>
  <c r="A526" i="7" s="1"/>
  <c r="F525" i="7"/>
  <c r="G525" i="7"/>
  <c r="C526" i="7" l="1"/>
  <c r="B526" i="7"/>
  <c r="F526" i="7" l="1"/>
  <c r="G526" i="7"/>
  <c r="D526" i="7"/>
  <c r="H526" i="7"/>
  <c r="A527" i="7" s="1"/>
  <c r="B527" i="7" l="1"/>
  <c r="C527" i="7"/>
  <c r="G527" i="7" l="1"/>
  <c r="D527" i="7"/>
  <c r="F527" i="7"/>
  <c r="H527" i="7"/>
  <c r="A528" i="7" s="1"/>
  <c r="B528" i="7" l="1"/>
  <c r="C528" i="7"/>
  <c r="G528" i="7" l="1"/>
  <c r="F528" i="7"/>
  <c r="D528" i="7"/>
  <c r="H528" i="7"/>
  <c r="A529" i="7" s="1"/>
  <c r="C529" i="7" l="1"/>
  <c r="B529" i="7"/>
  <c r="G529" i="7" l="1"/>
  <c r="F529" i="7"/>
  <c r="H529" i="7"/>
  <c r="A530" i="7" s="1"/>
  <c r="D529" i="7"/>
  <c r="C530" i="7" l="1"/>
  <c r="B530" i="7"/>
  <c r="D530" i="7" l="1"/>
  <c r="H530" i="7"/>
  <c r="A531" i="7" s="1"/>
  <c r="G530" i="7"/>
  <c r="F530" i="7"/>
  <c r="B531" i="7" l="1"/>
  <c r="C531" i="7"/>
  <c r="H531" i="7" l="1"/>
  <c r="A532" i="7" s="1"/>
  <c r="F531" i="7"/>
  <c r="D531" i="7"/>
  <c r="G531" i="7"/>
  <c r="C532" i="7" l="1"/>
  <c r="B532" i="7"/>
  <c r="G532" i="7" l="1"/>
  <c r="H532" i="7"/>
  <c r="A533" i="7" s="1"/>
  <c r="D532" i="7"/>
  <c r="F532" i="7"/>
  <c r="B533" i="7" l="1"/>
  <c r="C533" i="7"/>
  <c r="H533" i="7" l="1"/>
  <c r="A534" i="7" s="1"/>
  <c r="D533" i="7"/>
  <c r="F533" i="7"/>
  <c r="G533" i="7"/>
  <c r="C534" i="7" l="1"/>
  <c r="B534" i="7"/>
  <c r="G534" i="7" l="1"/>
  <c r="F534" i="7"/>
  <c r="D534" i="7"/>
  <c r="H534" i="7"/>
  <c r="A535" i="7" s="1"/>
  <c r="C535" i="7" l="1"/>
  <c r="B535" i="7"/>
  <c r="G535" i="7" l="1"/>
  <c r="D535" i="7"/>
  <c r="F535" i="7"/>
  <c r="H535" i="7"/>
  <c r="A536" i="7" s="1"/>
  <c r="C536" i="7" l="1"/>
  <c r="B536" i="7"/>
  <c r="F536" i="7" l="1"/>
  <c r="H536" i="7"/>
  <c r="A537" i="7" s="1"/>
  <c r="D536" i="7"/>
  <c r="G536" i="7"/>
  <c r="C537" i="7" l="1"/>
  <c r="B537" i="7"/>
  <c r="H537" i="7" l="1"/>
  <c r="A538" i="7" s="1"/>
  <c r="G537" i="7"/>
  <c r="F537" i="7"/>
  <c r="D537" i="7"/>
  <c r="C538" i="7" l="1"/>
  <c r="B538" i="7"/>
  <c r="G538" i="7" l="1"/>
  <c r="H538" i="7"/>
  <c r="A539" i="7" s="1"/>
  <c r="D538" i="7"/>
  <c r="F538" i="7"/>
  <c r="B539" i="7" l="1"/>
  <c r="C539" i="7"/>
  <c r="G539" i="7" l="1"/>
  <c r="H539" i="7"/>
  <c r="A540" i="7" s="1"/>
  <c r="F539" i="7"/>
  <c r="D539" i="7"/>
  <c r="C540" i="7" l="1"/>
  <c r="B540" i="7"/>
  <c r="G540" i="7" l="1"/>
  <c r="H540" i="7"/>
  <c r="A541" i="7" s="1"/>
  <c r="F540" i="7"/>
  <c r="D540" i="7"/>
  <c r="B541" i="7" l="1"/>
  <c r="C541" i="7"/>
  <c r="G541" i="7" l="1"/>
  <c r="D541" i="7"/>
  <c r="H541" i="7"/>
  <c r="A542" i="7" s="1"/>
  <c r="F541" i="7"/>
  <c r="C542" i="7" l="1"/>
  <c r="B542" i="7"/>
  <c r="G542" i="7" l="1"/>
  <c r="F542" i="7"/>
  <c r="H542" i="7"/>
  <c r="A543" i="7" s="1"/>
  <c r="D542" i="7"/>
  <c r="C543" i="7" l="1"/>
  <c r="B543" i="7"/>
  <c r="D543" i="7" l="1"/>
  <c r="H543" i="7"/>
  <c r="A544" i="7" s="1"/>
  <c r="F543" i="7"/>
  <c r="G543" i="7"/>
  <c r="B544" i="7" l="1"/>
  <c r="C544" i="7"/>
  <c r="D544" i="7" l="1"/>
  <c r="H544" i="7"/>
  <c r="A545" i="7" s="1"/>
  <c r="F544" i="7"/>
  <c r="G544" i="7"/>
  <c r="C545" i="7" l="1"/>
  <c r="B545" i="7"/>
  <c r="F545" i="7" l="1"/>
  <c r="G545" i="7"/>
  <c r="H545" i="7"/>
  <c r="A546" i="7" s="1"/>
  <c r="D545" i="7"/>
  <c r="B546" i="7" l="1"/>
  <c r="C546" i="7"/>
  <c r="H546" i="7" l="1"/>
  <c r="A547" i="7" s="1"/>
  <c r="D546" i="7"/>
  <c r="F546" i="7"/>
  <c r="G546" i="7"/>
  <c r="C547" i="7" l="1"/>
  <c r="B547" i="7"/>
  <c r="H547" i="7" l="1"/>
  <c r="A548" i="7" s="1"/>
  <c r="G547" i="7"/>
  <c r="D547" i="7"/>
  <c r="F547" i="7"/>
  <c r="B548" i="7" l="1"/>
  <c r="C548" i="7"/>
  <c r="F548" i="7" l="1"/>
  <c r="H548" i="7"/>
  <c r="A549" i="7" s="1"/>
  <c r="G548" i="7"/>
  <c r="D548" i="7"/>
  <c r="B549" i="7" l="1"/>
  <c r="C549" i="7"/>
  <c r="D549" i="7" l="1"/>
  <c r="G549" i="7"/>
  <c r="F549" i="7"/>
  <c r="H549" i="7"/>
  <c r="A550" i="7" s="1"/>
  <c r="C550" i="7" l="1"/>
  <c r="B550" i="7"/>
  <c r="F550" i="7" l="1"/>
  <c r="G550" i="7"/>
  <c r="H550" i="7"/>
  <c r="A551" i="7" s="1"/>
  <c r="D550" i="7"/>
  <c r="C551" i="7" l="1"/>
  <c r="B551" i="7"/>
  <c r="F551" i="7" l="1"/>
  <c r="D551" i="7"/>
  <c r="G551" i="7"/>
  <c r="H551" i="7"/>
  <c r="A552" i="7" s="1"/>
  <c r="B552" i="7" l="1"/>
  <c r="C552" i="7"/>
  <c r="D552" i="7" l="1"/>
  <c r="H552" i="7"/>
  <c r="A553" i="7" s="1"/>
  <c r="G552" i="7"/>
  <c r="F552" i="7"/>
  <c r="B553" i="7" l="1"/>
  <c r="C553" i="7"/>
  <c r="D553" i="7" l="1"/>
  <c r="H553" i="7"/>
  <c r="A554" i="7" s="1"/>
  <c r="G553" i="7"/>
  <c r="F553" i="7"/>
  <c r="C554" i="7" l="1"/>
  <c r="B554" i="7"/>
  <c r="G554" i="7" l="1"/>
  <c r="F554" i="7"/>
  <c r="H554" i="7"/>
  <c r="A555" i="7" s="1"/>
  <c r="D554" i="7"/>
  <c r="B555" i="7" l="1"/>
  <c r="C555" i="7"/>
  <c r="G555" i="7" l="1"/>
  <c r="F555" i="7"/>
  <c r="H555" i="7"/>
  <c r="A556" i="7" s="1"/>
  <c r="D555" i="7"/>
  <c r="C556" i="7" l="1"/>
  <c r="B556" i="7"/>
  <c r="H556" i="7" l="1"/>
  <c r="A557" i="7" s="1"/>
  <c r="D556" i="7"/>
  <c r="F556" i="7"/>
  <c r="G556" i="7"/>
  <c r="B557" i="7" l="1"/>
  <c r="C557" i="7"/>
  <c r="D557" i="7" l="1"/>
  <c r="H557" i="7"/>
  <c r="A558" i="7" s="1"/>
  <c r="G557" i="7"/>
  <c r="F557" i="7"/>
  <c r="B558" i="7" l="1"/>
  <c r="C558" i="7"/>
  <c r="F558" i="7" l="1"/>
  <c r="H558" i="7"/>
  <c r="A559" i="7" s="1"/>
  <c r="D558" i="7"/>
  <c r="G558" i="7"/>
  <c r="C559" i="7" l="1"/>
  <c r="B559" i="7"/>
  <c r="D559" i="7" l="1"/>
  <c r="H559" i="7"/>
  <c r="A560" i="7" s="1"/>
  <c r="F559" i="7"/>
  <c r="G559" i="7"/>
  <c r="B560" i="7" l="1"/>
  <c r="C560" i="7"/>
  <c r="G560" i="7" l="1"/>
  <c r="H560" i="7"/>
  <c r="A561" i="7" s="1"/>
  <c r="F560" i="7"/>
  <c r="D560" i="7"/>
  <c r="C561" i="7" l="1"/>
  <c r="B561" i="7"/>
  <c r="F561" i="7" l="1"/>
  <c r="G561" i="7"/>
  <c r="D561" i="7"/>
  <c r="H561" i="7"/>
  <c r="A562" i="7" s="1"/>
  <c r="B562" i="7" l="1"/>
  <c r="C562" i="7"/>
  <c r="D562" i="7" l="1"/>
  <c r="H562" i="7"/>
  <c r="A563" i="7" s="1"/>
  <c r="G562" i="7"/>
  <c r="F562" i="7"/>
  <c r="C563" i="7" l="1"/>
  <c r="B563" i="7"/>
  <c r="G563" i="7" l="1"/>
  <c r="F563" i="7"/>
  <c r="H563" i="7"/>
  <c r="A564" i="7" s="1"/>
  <c r="D563" i="7"/>
  <c r="C564" i="7" l="1"/>
  <c r="B564" i="7"/>
  <c r="H564" i="7" l="1"/>
  <c r="A565" i="7" s="1"/>
  <c r="D564" i="7"/>
  <c r="G564" i="7"/>
  <c r="F564" i="7"/>
  <c r="C565" i="7" l="1"/>
  <c r="B565" i="7"/>
  <c r="G565" i="7" l="1"/>
  <c r="D565" i="7"/>
  <c r="H565" i="7"/>
  <c r="A566" i="7" s="1"/>
  <c r="F565" i="7"/>
  <c r="C566" i="7" l="1"/>
  <c r="B566" i="7"/>
  <c r="H566" i="7" l="1"/>
  <c r="A567" i="7" s="1"/>
  <c r="F566" i="7"/>
  <c r="D566" i="7"/>
  <c r="G566" i="7"/>
  <c r="C567" i="7" l="1"/>
  <c r="B567" i="7"/>
  <c r="H567" i="7" l="1"/>
  <c r="A568" i="7" s="1"/>
  <c r="F567" i="7"/>
  <c r="D567" i="7"/>
  <c r="G567" i="7"/>
  <c r="C568" i="7" l="1"/>
  <c r="B568" i="7"/>
  <c r="F568" i="7" l="1"/>
  <c r="G568" i="7"/>
  <c r="H568" i="7"/>
  <c r="A569" i="7" s="1"/>
  <c r="D568" i="7"/>
  <c r="C569" i="7" l="1"/>
  <c r="B569" i="7"/>
  <c r="F569" i="7" l="1"/>
  <c r="H569" i="7"/>
  <c r="A570" i="7" s="1"/>
  <c r="G569" i="7"/>
  <c r="D569" i="7"/>
  <c r="C570" i="7" l="1"/>
  <c r="B570" i="7"/>
  <c r="H570" i="7" l="1"/>
  <c r="A571" i="7" s="1"/>
  <c r="F570" i="7"/>
  <c r="D570" i="7"/>
  <c r="G570" i="7"/>
  <c r="C571" i="7" l="1"/>
  <c r="B571" i="7"/>
  <c r="G571" i="7" l="1"/>
  <c r="H571" i="7"/>
  <c r="A572" i="7" s="1"/>
  <c r="F571" i="7"/>
  <c r="D571" i="7"/>
  <c r="B572" i="7" l="1"/>
  <c r="C572" i="7"/>
  <c r="H572" i="7" l="1"/>
  <c r="A573" i="7" s="1"/>
  <c r="F572" i="7"/>
  <c r="D572" i="7"/>
  <c r="G572" i="7"/>
  <c r="B573" i="7" l="1"/>
  <c r="C573" i="7"/>
  <c r="H573" i="7" l="1"/>
  <c r="A574" i="7" s="1"/>
  <c r="D573" i="7"/>
  <c r="G573" i="7"/>
  <c r="F573" i="7"/>
  <c r="C574" i="7" l="1"/>
  <c r="B574" i="7"/>
  <c r="F574" i="7" l="1"/>
  <c r="H574" i="7"/>
  <c r="A575" i="7" s="1"/>
  <c r="D574" i="7"/>
  <c r="G574" i="7"/>
  <c r="C575" i="7" l="1"/>
  <c r="B575" i="7"/>
  <c r="F575" i="7" l="1"/>
  <c r="G575" i="7"/>
  <c r="H575" i="7"/>
  <c r="A576" i="7" s="1"/>
  <c r="D575" i="7"/>
  <c r="C576" i="7" l="1"/>
  <c r="B576" i="7"/>
  <c r="F576" i="7" l="1"/>
  <c r="H576" i="7"/>
  <c r="A577" i="7" s="1"/>
  <c r="G576" i="7"/>
  <c r="D576" i="7"/>
  <c r="B577" i="7" l="1"/>
  <c r="C577" i="7"/>
  <c r="G577" i="7" l="1"/>
  <c r="H577" i="7"/>
  <c r="A578" i="7" s="1"/>
  <c r="F577" i="7"/>
  <c r="D577" i="7"/>
  <c r="B578" i="7" l="1"/>
  <c r="C578" i="7"/>
  <c r="H578" i="7" l="1"/>
  <c r="A579" i="7" s="1"/>
  <c r="F578" i="7"/>
  <c r="G578" i="7"/>
  <c r="D578" i="7"/>
  <c r="B579" i="7" l="1"/>
  <c r="C579" i="7"/>
  <c r="F579" i="7" l="1"/>
  <c r="D579" i="7"/>
  <c r="H579" i="7"/>
  <c r="A580" i="7" s="1"/>
  <c r="G579" i="7"/>
  <c r="B580" i="7" l="1"/>
  <c r="C580" i="7"/>
  <c r="G580" i="7" l="1"/>
  <c r="F580" i="7"/>
  <c r="H580" i="7"/>
  <c r="A581" i="7" s="1"/>
  <c r="D580" i="7"/>
  <c r="B581" i="7" l="1"/>
  <c r="C581" i="7"/>
  <c r="D581" i="7" l="1"/>
  <c r="G581" i="7"/>
  <c r="H581" i="7"/>
  <c r="A582" i="7" s="1"/>
  <c r="F581" i="7"/>
  <c r="C582" i="7" l="1"/>
  <c r="B582" i="7"/>
  <c r="F582" i="7" l="1"/>
  <c r="H582" i="7"/>
  <c r="A583" i="7" s="1"/>
  <c r="D582" i="7"/>
  <c r="G582" i="7"/>
  <c r="B583" i="7" l="1"/>
  <c r="C583" i="7"/>
  <c r="D583" i="7" l="1"/>
  <c r="F583" i="7"/>
  <c r="H583" i="7"/>
  <c r="A584" i="7" s="1"/>
  <c r="G583" i="7"/>
  <c r="B584" i="7" l="1"/>
  <c r="C584" i="7"/>
  <c r="F584" i="7" l="1"/>
  <c r="G584" i="7"/>
  <c r="H584" i="7"/>
  <c r="A585" i="7" s="1"/>
  <c r="D584" i="7"/>
  <c r="C585" i="7" l="1"/>
  <c r="B585" i="7"/>
  <c r="G585" i="7" l="1"/>
  <c r="F585" i="7"/>
  <c r="H585" i="7"/>
  <c r="A586" i="7" s="1"/>
  <c r="D585" i="7"/>
  <c r="B586" i="7" l="1"/>
  <c r="C586" i="7"/>
  <c r="G586" i="7" l="1"/>
  <c r="H586" i="7"/>
  <c r="A587" i="7" s="1"/>
  <c r="F586" i="7"/>
  <c r="D586" i="7"/>
  <c r="C587" i="7" l="1"/>
  <c r="B587" i="7"/>
  <c r="H587" i="7" l="1"/>
  <c r="A588" i="7" s="1"/>
  <c r="G587" i="7"/>
  <c r="D587" i="7"/>
  <c r="F587" i="7"/>
  <c r="B588" i="7" l="1"/>
  <c r="C588" i="7"/>
  <c r="D588" i="7" l="1"/>
  <c r="F588" i="7"/>
  <c r="G588" i="7"/>
  <c r="H588" i="7"/>
  <c r="A589" i="7" s="1"/>
  <c r="C589" i="7" l="1"/>
  <c r="B589" i="7"/>
  <c r="H589" i="7" l="1"/>
  <c r="A590" i="7" s="1"/>
  <c r="G589" i="7"/>
  <c r="D589" i="7"/>
  <c r="F589" i="7"/>
  <c r="C590" i="7" l="1"/>
  <c r="B590" i="7"/>
  <c r="G590" i="7" l="1"/>
  <c r="D590" i="7"/>
  <c r="F590" i="7"/>
  <c r="H590" i="7"/>
  <c r="A591" i="7" s="1"/>
  <c r="C591" i="7" l="1"/>
  <c r="B591" i="7"/>
  <c r="H591" i="7" l="1"/>
  <c r="A592" i="7" s="1"/>
  <c r="G591" i="7"/>
  <c r="F591" i="7"/>
  <c r="D591" i="7"/>
  <c r="C592" i="7" l="1"/>
  <c r="B592" i="7"/>
  <c r="H592" i="7" l="1"/>
  <c r="A593" i="7" s="1"/>
  <c r="F592" i="7"/>
  <c r="D592" i="7"/>
  <c r="G592" i="7"/>
  <c r="B593" i="7" l="1"/>
  <c r="C593" i="7"/>
  <c r="D593" i="7" l="1"/>
  <c r="G593" i="7"/>
  <c r="H593" i="7"/>
  <c r="A594" i="7" s="1"/>
  <c r="F593" i="7"/>
  <c r="B594" i="7" l="1"/>
  <c r="C594" i="7"/>
  <c r="D594" i="7" l="1"/>
  <c r="G594" i="7"/>
  <c r="F594" i="7"/>
  <c r="H594" i="7"/>
  <c r="A595" i="7" s="1"/>
  <c r="C595" i="7" l="1"/>
  <c r="B595" i="7"/>
  <c r="G595" i="7" l="1"/>
  <c r="H595" i="7"/>
  <c r="A596" i="7" s="1"/>
  <c r="F595" i="7"/>
  <c r="D595" i="7"/>
  <c r="C596" i="7" l="1"/>
  <c r="B596" i="7"/>
  <c r="G596" i="7" l="1"/>
  <c r="H596" i="7"/>
  <c r="A597" i="7" s="1"/>
  <c r="D596" i="7"/>
  <c r="F596" i="7"/>
  <c r="C597" i="7" l="1"/>
  <c r="B597" i="7"/>
  <c r="D597" i="7" l="1"/>
  <c r="F597" i="7"/>
  <c r="H597" i="7"/>
  <c r="A598" i="7" s="1"/>
  <c r="G597" i="7"/>
  <c r="C598" i="7" l="1"/>
  <c r="B598" i="7"/>
  <c r="G598" i="7" l="1"/>
  <c r="D598" i="7"/>
  <c r="F598" i="7"/>
  <c r="H598" i="7"/>
  <c r="A599" i="7" s="1"/>
  <c r="B599" i="7" l="1"/>
  <c r="C599" i="7"/>
  <c r="H599" i="7" l="1"/>
  <c r="A600" i="7" s="1"/>
  <c r="F599" i="7"/>
  <c r="D599" i="7"/>
  <c r="G599" i="7"/>
  <c r="C600" i="7" l="1"/>
  <c r="B600" i="7"/>
  <c r="D600" i="7" l="1"/>
  <c r="G600" i="7"/>
  <c r="H600" i="7"/>
  <c r="A601" i="7" s="1"/>
  <c r="F600" i="7"/>
  <c r="C601" i="7" l="1"/>
  <c r="B601" i="7"/>
  <c r="H601" i="7" l="1"/>
  <c r="A602" i="7" s="1"/>
  <c r="G601" i="7"/>
  <c r="D601" i="7"/>
  <c r="F601" i="7"/>
  <c r="C602" i="7" l="1"/>
  <c r="B602" i="7"/>
  <c r="H602" i="7" l="1"/>
  <c r="A603" i="7" s="1"/>
  <c r="F602" i="7"/>
  <c r="D602" i="7"/>
  <c r="G602" i="7"/>
  <c r="B603" i="7" l="1"/>
  <c r="C603" i="7"/>
  <c r="H603" i="7" l="1"/>
  <c r="A604" i="7" s="1"/>
  <c r="D603" i="7"/>
  <c r="F603" i="7"/>
  <c r="G603" i="7"/>
  <c r="C604" i="7" l="1"/>
  <c r="B604" i="7"/>
  <c r="G604" i="7" l="1"/>
  <c r="H604" i="7"/>
  <c r="A605" i="7" s="1"/>
  <c r="F604" i="7"/>
  <c r="D604" i="7"/>
  <c r="B605" i="7" l="1"/>
  <c r="C605" i="7"/>
  <c r="H605" i="7" l="1"/>
  <c r="A606" i="7" s="1"/>
  <c r="D605" i="7"/>
  <c r="G605" i="7"/>
  <c r="F605" i="7"/>
  <c r="C606" i="7" l="1"/>
  <c r="B606" i="7"/>
  <c r="G606" i="7" l="1"/>
  <c r="D606" i="7"/>
  <c r="H606" i="7"/>
  <c r="A607" i="7" s="1"/>
  <c r="F606" i="7"/>
  <c r="C607" i="7" l="1"/>
  <c r="B607" i="7"/>
  <c r="G607" i="7" l="1"/>
  <c r="D607" i="7"/>
  <c r="H607" i="7"/>
  <c r="A608" i="7" s="1"/>
  <c r="F607" i="7"/>
  <c r="B608" i="7" l="1"/>
  <c r="C608" i="7"/>
  <c r="H608" i="7" l="1"/>
  <c r="A609" i="7" s="1"/>
  <c r="F608" i="7"/>
  <c r="D608" i="7"/>
  <c r="G608" i="7"/>
  <c r="C609" i="7" l="1"/>
  <c r="B609" i="7"/>
  <c r="H609" i="7" l="1"/>
  <c r="A610" i="7" s="1"/>
  <c r="F609" i="7"/>
  <c r="D609" i="7"/>
  <c r="G609" i="7"/>
  <c r="B610" i="7" l="1"/>
  <c r="C610" i="7"/>
  <c r="D610" i="7" l="1"/>
  <c r="G610" i="7"/>
  <c r="F610" i="7"/>
  <c r="H610" i="7"/>
  <c r="A611" i="7" s="1"/>
  <c r="C611" i="7" l="1"/>
  <c r="B611" i="7"/>
  <c r="F611" i="7" l="1"/>
  <c r="G611" i="7"/>
  <c r="D611" i="7"/>
  <c r="H611" i="7"/>
  <c r="A612" i="7" s="1"/>
  <c r="C612" i="7" l="1"/>
  <c r="B612" i="7"/>
  <c r="D612" i="7" l="1"/>
  <c r="G612" i="7"/>
  <c r="H612" i="7"/>
  <c r="A613" i="7" s="1"/>
  <c r="F612" i="7"/>
  <c r="C613" i="7" l="1"/>
  <c r="B613" i="7"/>
  <c r="H613" i="7" l="1"/>
  <c r="A614" i="7" s="1"/>
  <c r="F613" i="7"/>
  <c r="G613" i="7"/>
  <c r="D613" i="7"/>
  <c r="C614" i="7" l="1"/>
  <c r="B614" i="7"/>
  <c r="G614" i="7" l="1"/>
  <c r="F614" i="7"/>
  <c r="D614" i="7"/>
  <c r="H614" i="7"/>
  <c r="A615" i="7" s="1"/>
  <c r="C615" i="7" l="1"/>
  <c r="B615" i="7"/>
  <c r="H615" i="7" l="1"/>
  <c r="A616" i="7" s="1"/>
  <c r="G615" i="7"/>
  <c r="D615" i="7"/>
  <c r="F615" i="7"/>
  <c r="B616" i="7" l="1"/>
  <c r="C616" i="7"/>
  <c r="D616" i="7" l="1"/>
  <c r="H616" i="7"/>
  <c r="A617" i="7" s="1"/>
  <c r="G616" i="7"/>
  <c r="F616" i="7"/>
  <c r="C617" i="7" l="1"/>
  <c r="B617" i="7"/>
  <c r="D617" i="7" l="1"/>
  <c r="H617" i="7"/>
  <c r="A618" i="7" s="1"/>
  <c r="G617" i="7"/>
  <c r="F617" i="7"/>
  <c r="B618" i="7" l="1"/>
  <c r="C618" i="7"/>
  <c r="H618" i="7" l="1"/>
  <c r="A619" i="7" s="1"/>
  <c r="D618" i="7"/>
  <c r="G618" i="7"/>
  <c r="F618" i="7"/>
  <c r="B619" i="7" l="1"/>
  <c r="C619" i="7"/>
  <c r="D619" i="7" l="1"/>
  <c r="F619" i="7"/>
  <c r="H619" i="7"/>
  <c r="A620" i="7" s="1"/>
  <c r="G619" i="7"/>
  <c r="C620" i="7" l="1"/>
  <c r="B620" i="7"/>
  <c r="D620" i="7" l="1"/>
  <c r="F620" i="7"/>
  <c r="G620" i="7"/>
  <c r="H620" i="7"/>
  <c r="A621" i="7" s="1"/>
  <c r="C621" i="7" l="1"/>
  <c r="B621" i="7"/>
  <c r="H621" i="7" l="1"/>
  <c r="A622" i="7" s="1"/>
  <c r="D621" i="7"/>
  <c r="G621" i="7"/>
  <c r="F621" i="7"/>
  <c r="C622" i="7" l="1"/>
  <c r="B622" i="7"/>
  <c r="G622" i="7" l="1"/>
  <c r="D622" i="7"/>
  <c r="H622" i="7"/>
  <c r="A623" i="7" s="1"/>
  <c r="F622" i="7"/>
  <c r="B623" i="7" l="1"/>
  <c r="C623" i="7"/>
  <c r="F623" i="7" l="1"/>
  <c r="H623" i="7"/>
  <c r="A624" i="7" s="1"/>
  <c r="G623" i="7"/>
  <c r="D623" i="7"/>
  <c r="B624" i="7" l="1"/>
  <c r="C624" i="7"/>
  <c r="G624" i="7" l="1"/>
  <c r="H624" i="7"/>
  <c r="A625" i="7" s="1"/>
  <c r="F624" i="7"/>
  <c r="D624" i="7"/>
  <c r="C625" i="7" l="1"/>
  <c r="B625" i="7"/>
  <c r="G625" i="7" l="1"/>
  <c r="H625" i="7"/>
  <c r="A626" i="7" s="1"/>
  <c r="F625" i="7"/>
  <c r="D625" i="7"/>
  <c r="B626" i="7" l="1"/>
  <c r="C626" i="7"/>
  <c r="H626" i="7" l="1"/>
  <c r="A627" i="7" s="1"/>
  <c r="F626" i="7"/>
  <c r="D626" i="7"/>
  <c r="G626" i="7"/>
  <c r="C627" i="7" l="1"/>
  <c r="B627" i="7"/>
  <c r="D627" i="7" l="1"/>
  <c r="F627" i="7"/>
  <c r="H627" i="7"/>
  <c r="A628" i="7" s="1"/>
  <c r="G627" i="7"/>
  <c r="C628" i="7" l="1"/>
  <c r="B628" i="7"/>
  <c r="D628" i="7" l="1"/>
  <c r="H628" i="7"/>
  <c r="A629" i="7" s="1"/>
  <c r="G628" i="7"/>
  <c r="F628" i="7"/>
  <c r="C629" i="7" l="1"/>
  <c r="B629" i="7"/>
  <c r="H629" i="7" l="1"/>
  <c r="A630" i="7" s="1"/>
  <c r="D629" i="7"/>
  <c r="G629" i="7"/>
  <c r="F629" i="7"/>
  <c r="C630" i="7" l="1"/>
  <c r="B630" i="7"/>
  <c r="H630" i="7" l="1"/>
  <c r="A631" i="7" s="1"/>
  <c r="G630" i="7"/>
  <c r="F630" i="7"/>
  <c r="D630" i="7"/>
  <c r="C631" i="7" l="1"/>
  <c r="B631" i="7"/>
  <c r="H631" i="7" l="1"/>
  <c r="A632" i="7" s="1"/>
  <c r="G631" i="7"/>
  <c r="D631" i="7"/>
  <c r="F631" i="7"/>
  <c r="B632" i="7" l="1"/>
  <c r="C632" i="7"/>
  <c r="H632" i="7" l="1"/>
  <c r="A633" i="7" s="1"/>
  <c r="G632" i="7"/>
  <c r="F632" i="7"/>
  <c r="D632" i="7"/>
  <c r="C633" i="7" l="1"/>
  <c r="B633" i="7"/>
  <c r="H633" i="7" l="1"/>
  <c r="A634" i="7" s="1"/>
  <c r="G633" i="7"/>
  <c r="D633" i="7"/>
  <c r="F633" i="7"/>
  <c r="B634" i="7" l="1"/>
  <c r="C634" i="7"/>
  <c r="H634" i="7" l="1"/>
  <c r="A635" i="7" s="1"/>
  <c r="D634" i="7"/>
  <c r="G634" i="7"/>
  <c r="F634" i="7"/>
  <c r="C635" i="7" l="1"/>
  <c r="B635" i="7"/>
  <c r="G635" i="7" l="1"/>
  <c r="F635" i="7"/>
  <c r="H635" i="7"/>
  <c r="A636" i="7" s="1"/>
  <c r="D635" i="7"/>
  <c r="C636" i="7" l="1"/>
  <c r="B636" i="7"/>
  <c r="G636" i="7" l="1"/>
  <c r="D636" i="7"/>
  <c r="F636" i="7"/>
  <c r="H636" i="7"/>
  <c r="A637" i="7" s="1"/>
  <c r="C637" i="7" l="1"/>
  <c r="B637" i="7"/>
  <c r="H637" i="7" l="1"/>
  <c r="A638" i="7" s="1"/>
  <c r="F637" i="7"/>
  <c r="D637" i="7"/>
  <c r="G637" i="7"/>
  <c r="C638" i="7" l="1"/>
  <c r="B638" i="7"/>
  <c r="G638" i="7" l="1"/>
  <c r="F638" i="7"/>
  <c r="H638" i="7"/>
  <c r="A639" i="7" s="1"/>
  <c r="D638" i="7"/>
  <c r="B639" i="7" l="1"/>
  <c r="C639" i="7"/>
  <c r="H639" i="7" l="1"/>
  <c r="A640" i="7" s="1"/>
  <c r="G639" i="7"/>
  <c r="D639" i="7"/>
  <c r="F639" i="7"/>
  <c r="B640" i="7" l="1"/>
  <c r="C640" i="7"/>
  <c r="H640" i="7" l="1"/>
  <c r="A641" i="7" s="1"/>
  <c r="F640" i="7"/>
  <c r="G640" i="7"/>
  <c r="D640" i="7"/>
  <c r="C641" i="7" l="1"/>
  <c r="B641" i="7"/>
  <c r="H641" i="7" l="1"/>
  <c r="A642" i="7" s="1"/>
  <c r="D641" i="7"/>
  <c r="F641" i="7"/>
  <c r="G641" i="7"/>
  <c r="B642" i="7" l="1"/>
  <c r="C642" i="7"/>
  <c r="F642" i="7" l="1"/>
  <c r="D642" i="7"/>
  <c r="H642" i="7"/>
  <c r="A643" i="7" s="1"/>
  <c r="G642" i="7"/>
  <c r="C643" i="7" l="1"/>
  <c r="B643" i="7"/>
  <c r="F643" i="7" l="1"/>
  <c r="H643" i="7"/>
  <c r="A644" i="7" s="1"/>
  <c r="D643" i="7"/>
  <c r="G643" i="7"/>
  <c r="C644" i="7" l="1"/>
  <c r="B644" i="7"/>
  <c r="G644" i="7" l="1"/>
  <c r="F644" i="7"/>
  <c r="D644" i="7"/>
  <c r="H644" i="7"/>
  <c r="A645" i="7" s="1"/>
  <c r="C645" i="7" l="1"/>
  <c r="B645" i="7"/>
  <c r="H645" i="7" l="1"/>
  <c r="A646" i="7" s="1"/>
  <c r="F645" i="7"/>
  <c r="G645" i="7"/>
  <c r="D645" i="7"/>
  <c r="C646" i="7" l="1"/>
  <c r="B646" i="7"/>
  <c r="F646" i="7" l="1"/>
  <c r="G646" i="7"/>
  <c r="D646" i="7"/>
  <c r="H646" i="7"/>
  <c r="A647" i="7" s="1"/>
  <c r="C647" i="7" l="1"/>
  <c r="B647" i="7"/>
  <c r="F647" i="7" l="1"/>
  <c r="H647" i="7"/>
  <c r="A648" i="7" s="1"/>
  <c r="G647" i="7"/>
  <c r="D647" i="7"/>
  <c r="B648" i="7" l="1"/>
  <c r="C648" i="7"/>
  <c r="D648" i="7" l="1"/>
  <c r="H648" i="7"/>
  <c r="A649" i="7" s="1"/>
  <c r="G648" i="7"/>
  <c r="F648" i="7"/>
  <c r="C649" i="7" l="1"/>
  <c r="B649" i="7"/>
  <c r="D649" i="7" l="1"/>
  <c r="H649" i="7"/>
  <c r="A650" i="7" s="1"/>
  <c r="F649" i="7"/>
  <c r="G649" i="7"/>
  <c r="B650" i="7" l="1"/>
  <c r="C650" i="7"/>
  <c r="H650" i="7" l="1"/>
  <c r="A651" i="7" s="1"/>
  <c r="D650" i="7"/>
  <c r="F650" i="7"/>
  <c r="G650" i="7"/>
  <c r="C651" i="7" l="1"/>
  <c r="B651" i="7"/>
  <c r="H651" i="7" l="1"/>
  <c r="A652" i="7" s="1"/>
  <c r="G651" i="7"/>
  <c r="F651" i="7"/>
  <c r="D651" i="7"/>
  <c r="B652" i="7" l="1"/>
  <c r="C652" i="7"/>
  <c r="H652" i="7" l="1"/>
  <c r="A653" i="7" s="1"/>
  <c r="F652" i="7"/>
  <c r="D652" i="7"/>
  <c r="G652" i="7"/>
  <c r="C653" i="7" l="1"/>
  <c r="B653" i="7"/>
  <c r="D653" i="7" l="1"/>
  <c r="G653" i="7"/>
  <c r="H653" i="7"/>
  <c r="A654" i="7" s="1"/>
  <c r="F653" i="7"/>
  <c r="C654" i="7" l="1"/>
  <c r="B654" i="7"/>
  <c r="G654" i="7" l="1"/>
  <c r="H654" i="7"/>
  <c r="A655" i="7" s="1"/>
  <c r="D654" i="7"/>
  <c r="F654" i="7"/>
  <c r="B655" i="7" l="1"/>
  <c r="C655" i="7"/>
  <c r="D655" i="7" l="1"/>
  <c r="H655" i="7"/>
  <c r="A656" i="7" s="1"/>
  <c r="G655" i="7"/>
  <c r="F655" i="7"/>
  <c r="C656" i="7" l="1"/>
  <c r="B656" i="7"/>
  <c r="H656" i="7" l="1"/>
  <c r="A657" i="7" s="1"/>
  <c r="G656" i="7"/>
  <c r="D656" i="7"/>
  <c r="F656" i="7"/>
  <c r="B657" i="7" l="1"/>
  <c r="C657" i="7"/>
  <c r="F657" i="7" l="1"/>
  <c r="D657" i="7"/>
  <c r="H657" i="7"/>
  <c r="A658" i="7" s="1"/>
  <c r="G657" i="7"/>
  <c r="C658" i="7" l="1"/>
  <c r="B658" i="7"/>
  <c r="H658" i="7" l="1"/>
  <c r="A659" i="7" s="1"/>
  <c r="G658" i="7"/>
  <c r="F658" i="7"/>
  <c r="D658" i="7"/>
  <c r="C659" i="7" l="1"/>
  <c r="B659" i="7"/>
  <c r="F659" i="7" l="1"/>
  <c r="G659" i="7"/>
  <c r="H659" i="7"/>
  <c r="A660" i="7" s="1"/>
  <c r="D659" i="7"/>
  <c r="C660" i="7" l="1"/>
  <c r="B660" i="7"/>
  <c r="H660" i="7" l="1"/>
  <c r="A661" i="7" s="1"/>
  <c r="D660" i="7"/>
  <c r="G660" i="7"/>
  <c r="F660" i="7"/>
  <c r="C661" i="7" l="1"/>
  <c r="B661" i="7"/>
  <c r="H661" i="7" l="1"/>
  <c r="A662" i="7" s="1"/>
  <c r="G661" i="7"/>
  <c r="F661" i="7"/>
  <c r="D661" i="7"/>
  <c r="B662" i="7" l="1"/>
  <c r="C662" i="7"/>
  <c r="G662" i="7" l="1"/>
  <c r="F662" i="7"/>
  <c r="H662" i="7"/>
  <c r="A663" i="7" s="1"/>
  <c r="D662" i="7"/>
  <c r="B663" i="7" l="1"/>
  <c r="C663" i="7"/>
  <c r="D663" i="7" l="1"/>
  <c r="F663" i="7"/>
  <c r="H663" i="7"/>
  <c r="A664" i="7" s="1"/>
  <c r="G663" i="7"/>
  <c r="C664" i="7" l="1"/>
  <c r="B664" i="7"/>
  <c r="G664" i="7" l="1"/>
  <c r="D664" i="7"/>
  <c r="F664" i="7"/>
  <c r="H664" i="7"/>
  <c r="A665" i="7" s="1"/>
  <c r="B665" i="7" l="1"/>
  <c r="C665" i="7"/>
  <c r="F665" i="7" l="1"/>
  <c r="D665" i="7"/>
  <c r="G665" i="7"/>
  <c r="H665" i="7"/>
  <c r="A666" i="7" s="1"/>
  <c r="B666" i="7" l="1"/>
  <c r="C666" i="7"/>
  <c r="F666" i="7" l="1"/>
  <c r="G666" i="7"/>
  <c r="D666" i="7"/>
  <c r="H666" i="7"/>
  <c r="A667" i="7" s="1"/>
  <c r="C667" i="7" l="1"/>
  <c r="B667" i="7"/>
  <c r="F667" i="7" l="1"/>
  <c r="G667" i="7"/>
  <c r="H667" i="7"/>
  <c r="A668" i="7" s="1"/>
  <c r="D667" i="7"/>
  <c r="C668" i="7" l="1"/>
  <c r="B668" i="7"/>
  <c r="H668" i="7" l="1"/>
  <c r="A669" i="7" s="1"/>
  <c r="F668" i="7"/>
  <c r="D668" i="7"/>
  <c r="G668" i="7"/>
  <c r="B669" i="7" l="1"/>
  <c r="C669" i="7"/>
  <c r="H669" i="7" l="1"/>
  <c r="A670" i="7" s="1"/>
  <c r="G669" i="7"/>
  <c r="D669" i="7"/>
  <c r="F669" i="7"/>
  <c r="C670" i="7" l="1"/>
  <c r="B670" i="7"/>
  <c r="H670" i="7" l="1"/>
  <c r="A671" i="7" s="1"/>
  <c r="F670" i="7"/>
  <c r="G670" i="7"/>
  <c r="D670" i="7"/>
  <c r="B671" i="7" l="1"/>
  <c r="C671" i="7"/>
  <c r="F671" i="7" l="1"/>
  <c r="H671" i="7"/>
  <c r="A672" i="7" s="1"/>
  <c r="G671" i="7"/>
  <c r="D671" i="7"/>
  <c r="C672" i="7" l="1"/>
  <c r="B672" i="7"/>
  <c r="H672" i="7" l="1"/>
  <c r="A673" i="7" s="1"/>
  <c r="D672" i="7"/>
  <c r="G672" i="7"/>
  <c r="F672" i="7"/>
  <c r="C673" i="7" l="1"/>
  <c r="B673" i="7"/>
  <c r="H673" i="7" l="1"/>
  <c r="A674" i="7" s="1"/>
  <c r="D673" i="7"/>
  <c r="G673" i="7"/>
  <c r="F673" i="7"/>
  <c r="B674" i="7" l="1"/>
  <c r="C674" i="7"/>
  <c r="G674" i="7" l="1"/>
  <c r="F674" i="7"/>
  <c r="D674" i="7"/>
  <c r="H674" i="7"/>
  <c r="A675" i="7" s="1"/>
  <c r="B675" i="7" l="1"/>
  <c r="C675" i="7"/>
  <c r="G675" i="7" l="1"/>
  <c r="D675" i="7"/>
  <c r="H675" i="7"/>
  <c r="A676" i="7" s="1"/>
  <c r="F675" i="7"/>
  <c r="B676" i="7" l="1"/>
  <c r="C676" i="7"/>
  <c r="H676" i="7" l="1"/>
  <c r="A677" i="7" s="1"/>
  <c r="F676" i="7"/>
  <c r="G676" i="7"/>
  <c r="D676" i="7"/>
  <c r="C677" i="7" l="1"/>
  <c r="B677" i="7"/>
  <c r="G677" i="7" l="1"/>
  <c r="F677" i="7"/>
  <c r="D677" i="7"/>
  <c r="H677" i="7"/>
  <c r="A678" i="7" s="1"/>
  <c r="C678" i="7" l="1"/>
  <c r="B678" i="7"/>
  <c r="H678" i="7" l="1"/>
  <c r="A679" i="7" s="1"/>
  <c r="D678" i="7"/>
  <c r="F678" i="7"/>
  <c r="G678" i="7"/>
  <c r="C679" i="7" l="1"/>
  <c r="B679" i="7"/>
  <c r="H679" i="7" l="1"/>
  <c r="A680" i="7" s="1"/>
  <c r="F679" i="7"/>
  <c r="D679" i="7"/>
  <c r="G679" i="7"/>
  <c r="C680" i="7" l="1"/>
  <c r="B680" i="7"/>
  <c r="D680" i="7" l="1"/>
  <c r="G680" i="7"/>
  <c r="H680" i="7"/>
  <c r="A681" i="7" s="1"/>
  <c r="F680" i="7"/>
  <c r="B681" i="7" l="1"/>
  <c r="C681" i="7"/>
  <c r="D681" i="7" l="1"/>
  <c r="H681" i="7"/>
  <c r="A682" i="7" s="1"/>
  <c r="G681" i="7"/>
  <c r="F681" i="7"/>
  <c r="C682" i="7" l="1"/>
  <c r="B682" i="7"/>
  <c r="F682" i="7" l="1"/>
  <c r="H682" i="7"/>
  <c r="A683" i="7" s="1"/>
  <c r="G682" i="7"/>
  <c r="D682" i="7"/>
  <c r="B683" i="7" l="1"/>
  <c r="C683" i="7"/>
  <c r="F683" i="7" l="1"/>
  <c r="G683" i="7"/>
  <c r="D683" i="7"/>
  <c r="H683" i="7"/>
  <c r="A684" i="7" s="1"/>
  <c r="C684" i="7" l="1"/>
  <c r="B684" i="7"/>
  <c r="G684" i="7" l="1"/>
  <c r="H684" i="7"/>
  <c r="A685" i="7" s="1"/>
  <c r="F684" i="7"/>
  <c r="D684" i="7"/>
  <c r="C685" i="7" l="1"/>
  <c r="B685" i="7"/>
  <c r="G685" i="7" l="1"/>
  <c r="F685" i="7"/>
  <c r="H685" i="7"/>
  <c r="A686" i="7" s="1"/>
  <c r="D685" i="7"/>
  <c r="C686" i="7" l="1"/>
  <c r="B686" i="7"/>
  <c r="H686" i="7" l="1"/>
  <c r="A687" i="7" s="1"/>
  <c r="G686" i="7"/>
  <c r="D686" i="7"/>
  <c r="F686" i="7"/>
  <c r="B687" i="7" l="1"/>
  <c r="C687" i="7"/>
  <c r="G687" i="7" l="1"/>
  <c r="H687" i="7"/>
  <c r="A688" i="7" s="1"/>
  <c r="D687" i="7"/>
  <c r="F687" i="7"/>
  <c r="C688" i="7" l="1"/>
  <c r="B688" i="7"/>
  <c r="F688" i="7" l="1"/>
  <c r="G688" i="7"/>
  <c r="H688" i="7"/>
  <c r="A689" i="7" s="1"/>
  <c r="D688" i="7"/>
  <c r="B689" i="7" l="1"/>
  <c r="C689" i="7"/>
  <c r="D689" i="7" l="1"/>
  <c r="H689" i="7"/>
  <c r="A690" i="7" s="1"/>
  <c r="G689" i="7"/>
  <c r="F689" i="7"/>
  <c r="C690" i="7" l="1"/>
  <c r="B690" i="7"/>
  <c r="F690" i="7" l="1"/>
  <c r="H690" i="7"/>
  <c r="A691" i="7" s="1"/>
  <c r="D690" i="7"/>
  <c r="G690" i="7"/>
  <c r="C691" i="7" l="1"/>
  <c r="B691" i="7"/>
  <c r="D691" i="7" l="1"/>
  <c r="F691" i="7"/>
  <c r="G691" i="7"/>
  <c r="H691" i="7"/>
  <c r="A692" i="7" s="1"/>
  <c r="C692" i="7" l="1"/>
  <c r="B692" i="7"/>
  <c r="H692" i="7" l="1"/>
  <c r="A693" i="7" s="1"/>
  <c r="D692" i="7"/>
  <c r="G692" i="7"/>
  <c r="F692" i="7"/>
  <c r="C693" i="7" l="1"/>
  <c r="B693" i="7"/>
  <c r="H693" i="7" l="1"/>
  <c r="A694" i="7" s="1"/>
  <c r="G693" i="7"/>
  <c r="D693" i="7"/>
  <c r="F693" i="7"/>
  <c r="C694" i="7" l="1"/>
  <c r="B694" i="7"/>
  <c r="H694" i="7" l="1"/>
  <c r="A695" i="7" s="1"/>
  <c r="F694" i="7"/>
  <c r="D694" i="7"/>
  <c r="G694" i="7"/>
  <c r="B695" i="7" l="1"/>
  <c r="C695" i="7"/>
  <c r="G695" i="7" l="1"/>
  <c r="D695" i="7"/>
  <c r="H695" i="7"/>
  <c r="A696" i="7" s="1"/>
  <c r="F695" i="7"/>
  <c r="C696" i="7" l="1"/>
  <c r="B696" i="7"/>
  <c r="G696" i="7" l="1"/>
  <c r="H696" i="7"/>
  <c r="A697" i="7" s="1"/>
  <c r="F696" i="7"/>
  <c r="D696" i="7"/>
  <c r="B697" i="7" l="1"/>
  <c r="C697" i="7"/>
  <c r="D697" i="7" l="1"/>
  <c r="H697" i="7"/>
  <c r="A698" i="7" s="1"/>
  <c r="F697" i="7"/>
  <c r="G697" i="7"/>
  <c r="C698" i="7" l="1"/>
  <c r="B698" i="7"/>
  <c r="H698" i="7" l="1"/>
  <c r="A699" i="7" s="1"/>
  <c r="F698" i="7"/>
  <c r="D698" i="7"/>
  <c r="G698" i="7"/>
  <c r="C699" i="7" l="1"/>
  <c r="B699" i="7"/>
  <c r="F699" i="7" l="1"/>
  <c r="G699" i="7"/>
  <c r="H699" i="7"/>
  <c r="A700" i="7" s="1"/>
  <c r="D699" i="7"/>
  <c r="B700" i="7" l="1"/>
  <c r="C700" i="7"/>
  <c r="H700" i="7" l="1"/>
  <c r="A701" i="7" s="1"/>
  <c r="F700" i="7"/>
  <c r="D700" i="7"/>
  <c r="G700" i="7"/>
  <c r="C701" i="7" l="1"/>
  <c r="B701" i="7"/>
  <c r="D701" i="7" l="1"/>
  <c r="G701" i="7"/>
  <c r="F701" i="7"/>
  <c r="H701" i="7"/>
  <c r="A702" i="7" s="1"/>
  <c r="B702" i="7" l="1"/>
  <c r="C702" i="7"/>
  <c r="G702" i="7" l="1"/>
  <c r="H702" i="7"/>
  <c r="A703" i="7" s="1"/>
  <c r="F702" i="7"/>
  <c r="D702" i="7"/>
  <c r="C703" i="7" l="1"/>
  <c r="B703" i="7"/>
  <c r="G703" i="7" l="1"/>
  <c r="F703" i="7"/>
  <c r="D703" i="7"/>
  <c r="H703" i="7"/>
  <c r="A704" i="7" s="1"/>
  <c r="B704" i="7" l="1"/>
  <c r="C704" i="7"/>
  <c r="G704" i="7" l="1"/>
  <c r="D704" i="7"/>
  <c r="F704" i="7"/>
  <c r="H704" i="7"/>
  <c r="A705" i="7" s="1"/>
  <c r="B705" i="7" l="1"/>
  <c r="C705" i="7"/>
  <c r="D705" i="7" l="1"/>
  <c r="H705" i="7"/>
  <c r="A706" i="7" s="1"/>
  <c r="F705" i="7"/>
  <c r="G705" i="7"/>
  <c r="C706" i="7" l="1"/>
  <c r="B706" i="7"/>
  <c r="D706" i="7" l="1"/>
  <c r="H706" i="7"/>
  <c r="A707" i="7" s="1"/>
  <c r="F706" i="7"/>
  <c r="G706" i="7"/>
  <c r="C707" i="7" l="1"/>
  <c r="B707" i="7"/>
  <c r="D707" i="7" l="1"/>
  <c r="H707" i="7"/>
  <c r="A708" i="7" s="1"/>
  <c r="G707" i="7"/>
  <c r="F707" i="7"/>
  <c r="B708" i="7" l="1"/>
  <c r="C708" i="7"/>
  <c r="F708" i="7" l="1"/>
  <c r="H708" i="7"/>
  <c r="A709" i="7" s="1"/>
  <c r="G708" i="7"/>
  <c r="D708" i="7"/>
  <c r="C709" i="7" l="1"/>
  <c r="B709" i="7"/>
  <c r="G709" i="7" l="1"/>
  <c r="D709" i="7"/>
  <c r="H709" i="7"/>
  <c r="A710" i="7" s="1"/>
  <c r="F709" i="7"/>
  <c r="C710" i="7" l="1"/>
  <c r="B710" i="7"/>
  <c r="H710" i="7" l="1"/>
  <c r="A711" i="7" s="1"/>
  <c r="D710" i="7"/>
  <c r="F710" i="7"/>
  <c r="G710" i="7"/>
  <c r="C711" i="7" l="1"/>
  <c r="B711" i="7"/>
  <c r="F711" i="7" l="1"/>
  <c r="D711" i="7"/>
  <c r="H711" i="7"/>
  <c r="A712" i="7" s="1"/>
  <c r="G711" i="7"/>
  <c r="C712" i="7" l="1"/>
  <c r="B712" i="7"/>
  <c r="G712" i="7" l="1"/>
  <c r="F712" i="7"/>
  <c r="D712" i="7"/>
  <c r="H712" i="7"/>
  <c r="A713" i="7" s="1"/>
  <c r="B713" i="7" l="1"/>
  <c r="C713" i="7"/>
  <c r="G713" i="7" l="1"/>
  <c r="H713" i="7"/>
  <c r="A714" i="7" s="1"/>
  <c r="F713" i="7"/>
  <c r="D713" i="7"/>
  <c r="C714" i="7" l="1"/>
  <c r="B714" i="7"/>
  <c r="F714" i="7" l="1"/>
  <c r="H714" i="7"/>
  <c r="A715" i="7" s="1"/>
  <c r="G714" i="7"/>
  <c r="D714" i="7"/>
  <c r="C715" i="7" l="1"/>
  <c r="B715" i="7"/>
  <c r="F715" i="7" l="1"/>
  <c r="H715" i="7"/>
  <c r="A716" i="7" s="1"/>
  <c r="D715" i="7"/>
  <c r="G715" i="7"/>
  <c r="B716" i="7" l="1"/>
  <c r="C716" i="7"/>
  <c r="G716" i="7" l="1"/>
  <c r="H716" i="7"/>
  <c r="A717" i="7" s="1"/>
  <c r="F716" i="7"/>
  <c r="D716" i="7"/>
  <c r="C717" i="7" l="1"/>
  <c r="B717" i="7"/>
  <c r="D717" i="7" l="1"/>
  <c r="H717" i="7"/>
  <c r="A718" i="7" s="1"/>
  <c r="G717" i="7"/>
  <c r="F717" i="7"/>
  <c r="C718" i="7" l="1"/>
  <c r="B718" i="7"/>
  <c r="D718" i="7" l="1"/>
  <c r="G718" i="7"/>
  <c r="F718" i="7"/>
  <c r="H718" i="7"/>
  <c r="A719" i="7" s="1"/>
  <c r="C719" i="7" l="1"/>
  <c r="B719" i="7"/>
  <c r="G719" i="7" l="1"/>
  <c r="F719" i="7"/>
  <c r="D719" i="7"/>
  <c r="H719" i="7"/>
  <c r="A720" i="7" s="1"/>
  <c r="C720" i="7" l="1"/>
  <c r="B720" i="7"/>
  <c r="F720" i="7" l="1"/>
  <c r="H720" i="7"/>
  <c r="A721" i="7" s="1"/>
  <c r="G720" i="7"/>
  <c r="D720" i="7"/>
  <c r="B721" i="7" l="1"/>
  <c r="C721" i="7"/>
  <c r="H721" i="7" l="1"/>
  <c r="A722" i="7" s="1"/>
  <c r="F721" i="7"/>
  <c r="G721" i="7"/>
  <c r="D721" i="7"/>
  <c r="C722" i="7" l="1"/>
  <c r="B722" i="7"/>
  <c r="D722" i="7" l="1"/>
  <c r="H722" i="7"/>
  <c r="A723" i="7" s="1"/>
  <c r="G722" i="7"/>
  <c r="F722" i="7"/>
  <c r="C723" i="7" l="1"/>
  <c r="B723" i="7"/>
  <c r="G723" i="7" l="1"/>
  <c r="D723" i="7"/>
  <c r="F723" i="7"/>
  <c r="H723" i="7"/>
  <c r="A724" i="7" s="1"/>
  <c r="B724" i="7" l="1"/>
  <c r="C724" i="7"/>
  <c r="D724" i="7" l="1"/>
  <c r="H724" i="7"/>
  <c r="A725" i="7" s="1"/>
  <c r="F724" i="7"/>
  <c r="G724" i="7"/>
  <c r="C725" i="7" l="1"/>
  <c r="B725" i="7"/>
  <c r="G725" i="7" l="1"/>
  <c r="F725" i="7"/>
  <c r="H725" i="7"/>
  <c r="A726" i="7" s="1"/>
  <c r="D725" i="7"/>
  <c r="C726" i="7" l="1"/>
  <c r="B726" i="7"/>
  <c r="F726" i="7" l="1"/>
  <c r="D726" i="7"/>
  <c r="H726" i="7"/>
  <c r="A727" i="7" s="1"/>
  <c r="G726" i="7"/>
  <c r="C727" i="7" l="1"/>
  <c r="B727" i="7"/>
  <c r="D727" i="7" l="1"/>
  <c r="G727" i="7"/>
  <c r="F727" i="7"/>
  <c r="H727" i="7"/>
  <c r="A728" i="7" s="1"/>
  <c r="C728" i="7" l="1"/>
  <c r="B728" i="7"/>
  <c r="G728" i="7" l="1"/>
  <c r="D728" i="7"/>
  <c r="H728" i="7"/>
  <c r="A729" i="7" s="1"/>
  <c r="F728" i="7"/>
  <c r="C729" i="7" l="1"/>
  <c r="B729" i="7"/>
  <c r="H729" i="7" l="1"/>
  <c r="A730" i="7" s="1"/>
  <c r="G729" i="7"/>
  <c r="D729" i="7"/>
  <c r="F729" i="7"/>
  <c r="C730" i="7" l="1"/>
  <c r="B730" i="7"/>
  <c r="H730" i="7" l="1"/>
  <c r="A731" i="7" s="1"/>
  <c r="G730" i="7"/>
  <c r="D730" i="7"/>
  <c r="F730" i="7"/>
  <c r="B731" i="7" l="1"/>
  <c r="C731" i="7"/>
  <c r="G731" i="7" l="1"/>
  <c r="H731" i="7"/>
  <c r="A732" i="7" s="1"/>
  <c r="F731" i="7"/>
  <c r="D731" i="7"/>
  <c r="B732" i="7" l="1"/>
  <c r="C732" i="7"/>
  <c r="D732" i="7" l="1"/>
  <c r="H732" i="7"/>
  <c r="A733" i="7" s="1"/>
  <c r="F732" i="7"/>
  <c r="G732" i="7"/>
  <c r="C733" i="7" l="1"/>
  <c r="B733" i="7"/>
  <c r="H733" i="7" l="1"/>
  <c r="A734" i="7" s="1"/>
  <c r="D733" i="7"/>
  <c r="G733" i="7"/>
  <c r="F733" i="7"/>
  <c r="C734" i="7" l="1"/>
  <c r="B734" i="7"/>
  <c r="G734" i="7" l="1"/>
  <c r="D734" i="7"/>
  <c r="H734" i="7"/>
  <c r="A735" i="7" s="1"/>
  <c r="F734" i="7"/>
  <c r="C735" i="7" l="1"/>
  <c r="B735" i="7"/>
  <c r="F735" i="7" l="1"/>
  <c r="D735" i="7"/>
  <c r="H735" i="7"/>
  <c r="A736" i="7" s="1"/>
  <c r="G735" i="7"/>
  <c r="C736" i="7" l="1"/>
  <c r="B736" i="7"/>
  <c r="G736" i="7" l="1"/>
  <c r="F736" i="7"/>
  <c r="D736" i="7"/>
  <c r="H736" i="7"/>
  <c r="A737" i="7" s="1"/>
  <c r="B737" i="7" l="1"/>
  <c r="C737" i="7"/>
  <c r="H737" i="7" l="1"/>
  <c r="A738" i="7" s="1"/>
  <c r="G737" i="7"/>
  <c r="D737" i="7"/>
  <c r="F737" i="7"/>
  <c r="B738" i="7" l="1"/>
  <c r="C738" i="7"/>
  <c r="G738" i="7" l="1"/>
  <c r="H738" i="7"/>
  <c r="A739" i="7" s="1"/>
  <c r="F738" i="7"/>
  <c r="D738" i="7"/>
  <c r="C739" i="7" l="1"/>
  <c r="B739" i="7"/>
  <c r="F739" i="7" l="1"/>
  <c r="H739" i="7"/>
  <c r="A740" i="7" s="1"/>
  <c r="G739" i="7"/>
  <c r="D739" i="7"/>
  <c r="B740" i="7" l="1"/>
  <c r="C740" i="7"/>
  <c r="H740" i="7" l="1"/>
  <c r="A741" i="7" s="1"/>
  <c r="G740" i="7"/>
  <c r="D740" i="7"/>
  <c r="F740" i="7"/>
  <c r="C741" i="7" l="1"/>
  <c r="B741" i="7"/>
  <c r="G741" i="7" l="1"/>
  <c r="D741" i="7"/>
  <c r="F741" i="7"/>
  <c r="H741" i="7"/>
  <c r="A742" i="7" s="1"/>
  <c r="C742" i="7" l="1"/>
  <c r="B742" i="7"/>
  <c r="D742" i="7" l="1"/>
  <c r="G742" i="7"/>
  <c r="F742" i="7"/>
  <c r="H742" i="7"/>
  <c r="A743" i="7" s="1"/>
  <c r="C743" i="7" l="1"/>
  <c r="B743" i="7"/>
  <c r="H743" i="7" l="1"/>
  <c r="A744" i="7" s="1"/>
  <c r="F743" i="7"/>
  <c r="D743" i="7"/>
  <c r="G743" i="7"/>
  <c r="C744" i="7" l="1"/>
  <c r="B744" i="7"/>
  <c r="D744" i="7" l="1"/>
  <c r="G744" i="7"/>
  <c r="F744" i="7"/>
  <c r="H744" i="7"/>
  <c r="A745" i="7" s="1"/>
  <c r="C745" i="7" l="1"/>
  <c r="B745" i="7"/>
  <c r="G745" i="7" l="1"/>
  <c r="H745" i="7"/>
  <c r="A746" i="7" s="1"/>
  <c r="F745" i="7"/>
  <c r="D745" i="7"/>
  <c r="C746" i="7" l="1"/>
  <c r="B746" i="7"/>
  <c r="F746" i="7" l="1"/>
  <c r="H746" i="7"/>
  <c r="A747" i="7" s="1"/>
  <c r="G746" i="7"/>
  <c r="D746" i="7"/>
  <c r="B747" i="7" l="1"/>
  <c r="C747" i="7"/>
  <c r="G747" i="7" l="1"/>
  <c r="H747" i="7"/>
  <c r="A748" i="7" s="1"/>
  <c r="D747" i="7"/>
  <c r="F747" i="7"/>
  <c r="B748" i="7" l="1"/>
  <c r="C748" i="7"/>
  <c r="F748" i="7" l="1"/>
  <c r="H748" i="7"/>
  <c r="A749" i="7" s="1"/>
  <c r="D748" i="7"/>
  <c r="G748" i="7"/>
  <c r="C749" i="7" l="1"/>
  <c r="B749" i="7"/>
  <c r="F749" i="7" l="1"/>
  <c r="D749" i="7"/>
  <c r="H749" i="7"/>
  <c r="A750" i="7" s="1"/>
  <c r="G749" i="7"/>
  <c r="C750" i="7" l="1"/>
  <c r="B750" i="7"/>
  <c r="G750" i="7" l="1"/>
  <c r="D750" i="7"/>
  <c r="H750" i="7"/>
  <c r="A751" i="7" s="1"/>
  <c r="F750" i="7"/>
  <c r="C751" i="7" l="1"/>
  <c r="B751" i="7"/>
  <c r="G751" i="7" l="1"/>
  <c r="F751" i="7"/>
  <c r="D751" i="7"/>
  <c r="H751" i="7"/>
  <c r="A752" i="7" s="1"/>
  <c r="C752" i="7" l="1"/>
  <c r="B752" i="7"/>
  <c r="G752" i="7" l="1"/>
  <c r="F752" i="7"/>
  <c r="H752" i="7"/>
  <c r="A753" i="7" s="1"/>
  <c r="D752" i="7"/>
  <c r="B753" i="7" l="1"/>
  <c r="C753" i="7"/>
  <c r="F753" i="7" l="1"/>
  <c r="H753" i="7"/>
  <c r="A754" i="7" s="1"/>
  <c r="G753" i="7"/>
  <c r="D753" i="7"/>
  <c r="B754" i="7" l="1"/>
  <c r="C754" i="7"/>
  <c r="F754" i="7" l="1"/>
  <c r="H754" i="7"/>
  <c r="A755" i="7" s="1"/>
  <c r="G754" i="7"/>
  <c r="D754" i="7"/>
  <c r="C755" i="7" l="1"/>
  <c r="B755" i="7"/>
  <c r="F755" i="7" l="1"/>
  <c r="H755" i="7"/>
  <c r="A756" i="7" s="1"/>
  <c r="D755" i="7"/>
  <c r="G755" i="7"/>
  <c r="B756" i="7" l="1"/>
  <c r="C756" i="7"/>
  <c r="F756" i="7" l="1"/>
  <c r="H756" i="7"/>
  <c r="A757" i="7" s="1"/>
  <c r="G756" i="7"/>
  <c r="D756" i="7"/>
  <c r="C757" i="7" l="1"/>
  <c r="B757" i="7"/>
  <c r="F757" i="7" l="1"/>
  <c r="G757" i="7"/>
  <c r="D757" i="7"/>
  <c r="H757" i="7"/>
  <c r="A758" i="7" s="1"/>
  <c r="C758" i="7" l="1"/>
  <c r="B758" i="7"/>
  <c r="D758" i="7" l="1"/>
  <c r="F758" i="7"/>
  <c r="G758" i="7"/>
  <c r="H758" i="7"/>
  <c r="A759" i="7" s="1"/>
  <c r="C759" i="7" l="1"/>
  <c r="B759" i="7"/>
  <c r="D759" i="7" l="1"/>
  <c r="H759" i="7"/>
  <c r="A760" i="7" s="1"/>
  <c r="G759" i="7"/>
  <c r="F759" i="7"/>
  <c r="C760" i="7" l="1"/>
  <c r="B760" i="7"/>
  <c r="H760" i="7" l="1"/>
  <c r="A761" i="7" s="1"/>
  <c r="G760" i="7"/>
  <c r="F760" i="7"/>
  <c r="D760" i="7"/>
  <c r="C761" i="7" l="1"/>
  <c r="B761" i="7"/>
  <c r="H761" i="7" l="1"/>
  <c r="A762" i="7" s="1"/>
  <c r="G761" i="7"/>
  <c r="F761" i="7"/>
  <c r="D761" i="7"/>
  <c r="C762" i="7" l="1"/>
  <c r="B762" i="7"/>
  <c r="D762" i="7" l="1"/>
  <c r="H762" i="7"/>
  <c r="A763" i="7" s="1"/>
  <c r="G762" i="7"/>
  <c r="F762" i="7"/>
  <c r="B763" i="7" l="1"/>
  <c r="C763" i="7"/>
  <c r="H763" i="7" l="1"/>
  <c r="A764" i="7" s="1"/>
  <c r="F763" i="7"/>
  <c r="D763" i="7"/>
  <c r="G763" i="7"/>
  <c r="B764" i="7" l="1"/>
  <c r="C764" i="7"/>
  <c r="G764" i="7" l="1"/>
  <c r="H764" i="7"/>
  <c r="A765" i="7" s="1"/>
  <c r="F764" i="7"/>
  <c r="D764" i="7"/>
  <c r="C765" i="7" l="1"/>
  <c r="B765" i="7"/>
  <c r="F765" i="7" l="1"/>
  <c r="D765" i="7"/>
  <c r="H765" i="7"/>
  <c r="A766" i="7" s="1"/>
  <c r="G765" i="7"/>
  <c r="C766" i="7" l="1"/>
  <c r="B766" i="7"/>
  <c r="H766" i="7" l="1"/>
  <c r="A767" i="7" s="1"/>
  <c r="D766" i="7"/>
  <c r="G766" i="7"/>
  <c r="F766" i="7"/>
  <c r="C767" i="7" l="1"/>
  <c r="B767" i="7"/>
  <c r="H767" i="7" l="1"/>
  <c r="A768" i="7" s="1"/>
  <c r="F767" i="7"/>
  <c r="G767" i="7"/>
  <c r="D767" i="7"/>
  <c r="C768" i="7" l="1"/>
  <c r="B768" i="7"/>
  <c r="H768" i="7" l="1"/>
  <c r="A769" i="7" s="1"/>
  <c r="G768" i="7"/>
  <c r="F768" i="7"/>
  <c r="D768" i="7"/>
  <c r="B769" i="7" l="1"/>
  <c r="C769" i="7"/>
  <c r="H769" i="7" l="1"/>
  <c r="A770" i="7" s="1"/>
  <c r="G769" i="7"/>
  <c r="D769" i="7"/>
  <c r="F769" i="7"/>
  <c r="C770" i="7" l="1"/>
  <c r="B770" i="7"/>
  <c r="H26" i="6"/>
  <c r="J26" i="6" s="1"/>
  <c r="K26" i="6" s="1"/>
  <c r="H27" i="6"/>
  <c r="J27" i="6" s="1"/>
  <c r="K27" i="6" s="1"/>
  <c r="H28" i="6"/>
  <c r="I28" i="6" s="1"/>
  <c r="H29" i="6"/>
  <c r="J29" i="6" s="1"/>
  <c r="D26" i="6"/>
  <c r="D27" i="6"/>
  <c r="D28" i="6"/>
  <c r="D29" i="6"/>
  <c r="F770" i="7" l="1"/>
  <c r="H770" i="7"/>
  <c r="A771" i="7" s="1"/>
  <c r="G770" i="7"/>
  <c r="D770" i="7"/>
  <c r="I29" i="6"/>
  <c r="I27" i="6"/>
  <c r="I26" i="6"/>
  <c r="J28" i="6"/>
  <c r="K28" i="6" s="1"/>
  <c r="C9" i="3"/>
  <c r="O4" i="6"/>
  <c r="N4" i="6"/>
  <c r="M4" i="6"/>
  <c r="L4" i="6"/>
  <c r="K4" i="6"/>
  <c r="J4" i="6"/>
  <c r="I4" i="6"/>
  <c r="H4" i="6"/>
  <c r="G4" i="6"/>
  <c r="F4" i="6"/>
  <c r="E4" i="6"/>
  <c r="D4" i="6"/>
  <c r="C4" i="6"/>
  <c r="O3" i="6"/>
  <c r="N3" i="6"/>
  <c r="M3" i="6"/>
  <c r="L3" i="6"/>
  <c r="K3" i="6"/>
  <c r="J3" i="6"/>
  <c r="I3" i="6"/>
  <c r="H3" i="6"/>
  <c r="G3" i="6"/>
  <c r="F3" i="6"/>
  <c r="E3" i="6"/>
  <c r="D3" i="6"/>
  <c r="C3" i="6"/>
  <c r="I3" i="5"/>
  <c r="H3" i="5"/>
  <c r="G3" i="5"/>
  <c r="F3" i="5"/>
  <c r="E3" i="5"/>
  <c r="D3" i="5"/>
  <c r="C3" i="5"/>
  <c r="I2" i="5"/>
  <c r="H2" i="5"/>
  <c r="G2" i="5"/>
  <c r="F2" i="5"/>
  <c r="E2" i="5"/>
  <c r="D2" i="5"/>
  <c r="C2" i="5"/>
  <c r="J4" i="4"/>
  <c r="I4" i="4"/>
  <c r="H4" i="4"/>
  <c r="G4" i="4"/>
  <c r="F4" i="4"/>
  <c r="E4" i="4"/>
  <c r="D4" i="4"/>
  <c r="C4" i="4"/>
  <c r="J3" i="4"/>
  <c r="I3" i="4"/>
  <c r="H3" i="4"/>
  <c r="G3" i="4"/>
  <c r="F3" i="4"/>
  <c r="E3" i="4"/>
  <c r="D3" i="4"/>
  <c r="C3" i="4"/>
  <c r="I3" i="3"/>
  <c r="H3" i="3"/>
  <c r="G3" i="3"/>
  <c r="F3" i="3"/>
  <c r="E3" i="3"/>
  <c r="D3" i="3"/>
  <c r="C3" i="3"/>
  <c r="I2" i="3"/>
  <c r="H2" i="3"/>
  <c r="G2" i="3"/>
  <c r="F2" i="3"/>
  <c r="E2" i="3"/>
  <c r="D2" i="3"/>
  <c r="C2" i="3"/>
  <c r="B3" i="2"/>
  <c r="B2" i="2"/>
  <c r="S119" i="6"/>
  <c r="S114" i="6"/>
  <c r="E109" i="6"/>
  <c r="AC108" i="6"/>
  <c r="AB108" i="6"/>
  <c r="AA108" i="6"/>
  <c r="Z108" i="6"/>
  <c r="Y108" i="6"/>
  <c r="X108" i="6"/>
  <c r="W108" i="6"/>
  <c r="V108" i="6"/>
  <c r="U108" i="6"/>
  <c r="T108" i="6"/>
  <c r="O108" i="6"/>
  <c r="N108" i="6"/>
  <c r="M108" i="6"/>
  <c r="L108" i="6"/>
  <c r="K108" i="6"/>
  <c r="J108" i="6"/>
  <c r="I108" i="6"/>
  <c r="H108" i="6"/>
  <c r="G108" i="6"/>
  <c r="AC104" i="6"/>
  <c r="AB104" i="6"/>
  <c r="AA104" i="6"/>
  <c r="Z104" i="6"/>
  <c r="Y104" i="6"/>
  <c r="X104" i="6"/>
  <c r="W104" i="6"/>
  <c r="V104" i="6"/>
  <c r="U104" i="6"/>
  <c r="T104" i="6"/>
  <c r="O104" i="6"/>
  <c r="N104" i="6"/>
  <c r="M104" i="6"/>
  <c r="L104" i="6"/>
  <c r="K104" i="6"/>
  <c r="J104" i="6"/>
  <c r="I104" i="6"/>
  <c r="H104" i="6"/>
  <c r="G104" i="6"/>
  <c r="AC103" i="6"/>
  <c r="AB103" i="6"/>
  <c r="AA103" i="6"/>
  <c r="Z103" i="6"/>
  <c r="Y103" i="6"/>
  <c r="X103" i="6"/>
  <c r="W103" i="6"/>
  <c r="V103" i="6"/>
  <c r="U103" i="6"/>
  <c r="T103" i="6"/>
  <c r="O103" i="6"/>
  <c r="N103" i="6"/>
  <c r="M103" i="6"/>
  <c r="L103" i="6"/>
  <c r="K103" i="6"/>
  <c r="J103" i="6"/>
  <c r="I103" i="6"/>
  <c r="H103" i="6"/>
  <c r="G103" i="6"/>
  <c r="G96" i="6"/>
  <c r="H96" i="6" s="1"/>
  <c r="I96" i="6" s="1"/>
  <c r="J96" i="6" s="1"/>
  <c r="K96" i="6" s="1"/>
  <c r="L96" i="6" s="1"/>
  <c r="M96" i="6" s="1"/>
  <c r="N96" i="6" s="1"/>
  <c r="O96" i="6" s="1"/>
  <c r="T96" i="6" s="1"/>
  <c r="U96" i="6" s="1"/>
  <c r="V96" i="6" s="1"/>
  <c r="W96" i="6" s="1"/>
  <c r="X96" i="6" s="1"/>
  <c r="Y96" i="6" s="1"/>
  <c r="Z96" i="6" s="1"/>
  <c r="AA96" i="6" s="1"/>
  <c r="AB96" i="6" s="1"/>
  <c r="AC96" i="6" s="1"/>
  <c r="G95" i="6"/>
  <c r="H95" i="6" s="1"/>
  <c r="I95" i="6" s="1"/>
  <c r="J95" i="6" s="1"/>
  <c r="K95" i="6" s="1"/>
  <c r="L95" i="6" s="1"/>
  <c r="M95" i="6" s="1"/>
  <c r="N95" i="6" s="1"/>
  <c r="O95" i="6" s="1"/>
  <c r="T95" i="6" s="1"/>
  <c r="U95" i="6" s="1"/>
  <c r="V95" i="6" s="1"/>
  <c r="W95" i="6" s="1"/>
  <c r="X95" i="6" s="1"/>
  <c r="Y95" i="6" s="1"/>
  <c r="Z95" i="6" s="1"/>
  <c r="AA95" i="6" s="1"/>
  <c r="AB95" i="6" s="1"/>
  <c r="AC95" i="6" s="1"/>
  <c r="E93" i="6"/>
  <c r="G92" i="6"/>
  <c r="H92" i="6" s="1"/>
  <c r="I92" i="6" s="1"/>
  <c r="J92" i="6" s="1"/>
  <c r="K92" i="6" s="1"/>
  <c r="L92" i="6" s="1"/>
  <c r="M92" i="6" s="1"/>
  <c r="N92" i="6" s="1"/>
  <c r="O92" i="6" s="1"/>
  <c r="T92" i="6" s="1"/>
  <c r="U92" i="6" s="1"/>
  <c r="V92" i="6" s="1"/>
  <c r="W92" i="6" s="1"/>
  <c r="X92" i="6" s="1"/>
  <c r="Y92" i="6" s="1"/>
  <c r="Z92" i="6" s="1"/>
  <c r="AA92" i="6" s="1"/>
  <c r="AB92" i="6" s="1"/>
  <c r="AC92" i="6" s="1"/>
  <c r="P91" i="6"/>
  <c r="G91" i="6"/>
  <c r="H91" i="6" s="1"/>
  <c r="I91" i="6" s="1"/>
  <c r="J91" i="6" s="1"/>
  <c r="K91" i="6" s="1"/>
  <c r="L91" i="6" s="1"/>
  <c r="M91" i="6" s="1"/>
  <c r="N91" i="6" s="1"/>
  <c r="O91" i="6" s="1"/>
  <c r="T91" i="6" s="1"/>
  <c r="U91" i="6" s="1"/>
  <c r="V91" i="6" s="1"/>
  <c r="W91" i="6" s="1"/>
  <c r="X91" i="6" s="1"/>
  <c r="Y91" i="6" s="1"/>
  <c r="Z91" i="6" s="1"/>
  <c r="AA91" i="6" s="1"/>
  <c r="AB91" i="6" s="1"/>
  <c r="AC91" i="6" s="1"/>
  <c r="P90" i="6"/>
  <c r="G90" i="6"/>
  <c r="H90" i="6" s="1"/>
  <c r="I90" i="6" s="1"/>
  <c r="J90" i="6" s="1"/>
  <c r="K90" i="6" s="1"/>
  <c r="L90" i="6" s="1"/>
  <c r="M90" i="6" s="1"/>
  <c r="N90" i="6" s="1"/>
  <c r="O90" i="6" s="1"/>
  <c r="T90" i="6" s="1"/>
  <c r="U90" i="6" s="1"/>
  <c r="V90" i="6" s="1"/>
  <c r="W90" i="6" s="1"/>
  <c r="X90" i="6" s="1"/>
  <c r="Y90" i="6" s="1"/>
  <c r="Z90" i="6" s="1"/>
  <c r="AA90" i="6" s="1"/>
  <c r="AB90" i="6" s="1"/>
  <c r="AC90" i="6" s="1"/>
  <c r="P89" i="6"/>
  <c r="G89" i="6"/>
  <c r="H89" i="6" s="1"/>
  <c r="P86" i="6"/>
  <c r="E86" i="6"/>
  <c r="P85" i="6"/>
  <c r="G85" i="6"/>
  <c r="H85" i="6" s="1"/>
  <c r="I85" i="6" s="1"/>
  <c r="J85" i="6" s="1"/>
  <c r="K85" i="6" s="1"/>
  <c r="L85" i="6" s="1"/>
  <c r="M85" i="6" s="1"/>
  <c r="N85" i="6" s="1"/>
  <c r="O85" i="6" s="1"/>
  <c r="T85" i="6" s="1"/>
  <c r="U85" i="6" s="1"/>
  <c r="V85" i="6" s="1"/>
  <c r="W85" i="6" s="1"/>
  <c r="X85" i="6" s="1"/>
  <c r="Y85" i="6" s="1"/>
  <c r="Z85" i="6" s="1"/>
  <c r="AA85" i="6" s="1"/>
  <c r="AB85" i="6" s="1"/>
  <c r="AC85" i="6" s="1"/>
  <c r="P84" i="6"/>
  <c r="G84" i="6"/>
  <c r="H84" i="6" s="1"/>
  <c r="I84" i="6" s="1"/>
  <c r="J84" i="6" s="1"/>
  <c r="K84" i="6" s="1"/>
  <c r="L84" i="6" s="1"/>
  <c r="M84" i="6" s="1"/>
  <c r="N84" i="6" s="1"/>
  <c r="O84" i="6" s="1"/>
  <c r="T84" i="6" s="1"/>
  <c r="U84" i="6" s="1"/>
  <c r="V84" i="6" s="1"/>
  <c r="W84" i="6" s="1"/>
  <c r="X84" i="6" s="1"/>
  <c r="Y84" i="6" s="1"/>
  <c r="Z84" i="6" s="1"/>
  <c r="AA84" i="6" s="1"/>
  <c r="AB84" i="6" s="1"/>
  <c r="AC84" i="6" s="1"/>
  <c r="P83" i="6"/>
  <c r="G83" i="6"/>
  <c r="H83" i="6" s="1"/>
  <c r="I83" i="6" s="1"/>
  <c r="J83" i="6" s="1"/>
  <c r="K83" i="6" s="1"/>
  <c r="L83" i="6" s="1"/>
  <c r="M83" i="6" s="1"/>
  <c r="N83" i="6" s="1"/>
  <c r="O83" i="6" s="1"/>
  <c r="T83" i="6" s="1"/>
  <c r="U83" i="6" s="1"/>
  <c r="V83" i="6" s="1"/>
  <c r="W83" i="6" s="1"/>
  <c r="X83" i="6" s="1"/>
  <c r="Y83" i="6" s="1"/>
  <c r="Z83" i="6" s="1"/>
  <c r="AA83" i="6" s="1"/>
  <c r="AB83" i="6" s="1"/>
  <c r="AC83" i="6" s="1"/>
  <c r="P82" i="6"/>
  <c r="G82" i="6"/>
  <c r="H82" i="6" s="1"/>
  <c r="I82" i="6" s="1"/>
  <c r="J82" i="6" s="1"/>
  <c r="K82" i="6" s="1"/>
  <c r="L82" i="6" s="1"/>
  <c r="M82" i="6" s="1"/>
  <c r="N82" i="6" s="1"/>
  <c r="O82" i="6" s="1"/>
  <c r="T82" i="6" s="1"/>
  <c r="U82" i="6" s="1"/>
  <c r="V82" i="6" s="1"/>
  <c r="W82" i="6" s="1"/>
  <c r="X82" i="6" s="1"/>
  <c r="Y82" i="6" s="1"/>
  <c r="Z82" i="6" s="1"/>
  <c r="AA82" i="6" s="1"/>
  <c r="AB82" i="6" s="1"/>
  <c r="AC82" i="6" s="1"/>
  <c r="P81" i="6"/>
  <c r="G81" i="6"/>
  <c r="H81" i="6" s="1"/>
  <c r="I81" i="6" s="1"/>
  <c r="J81" i="6" s="1"/>
  <c r="K81" i="6" s="1"/>
  <c r="L81" i="6" s="1"/>
  <c r="M81" i="6" s="1"/>
  <c r="N81" i="6" s="1"/>
  <c r="O81" i="6" s="1"/>
  <c r="T81" i="6" s="1"/>
  <c r="U81" i="6" s="1"/>
  <c r="V81" i="6" s="1"/>
  <c r="W81" i="6" s="1"/>
  <c r="X81" i="6" s="1"/>
  <c r="Y81" i="6" s="1"/>
  <c r="Z81" i="6" s="1"/>
  <c r="AA81" i="6" s="1"/>
  <c r="AB81" i="6" s="1"/>
  <c r="AC81" i="6" s="1"/>
  <c r="P80" i="6"/>
  <c r="G80" i="6"/>
  <c r="H80" i="6" s="1"/>
  <c r="I80" i="6" s="1"/>
  <c r="P79" i="6"/>
  <c r="E77" i="6"/>
  <c r="P76" i="6"/>
  <c r="G76" i="6"/>
  <c r="H76" i="6" s="1"/>
  <c r="I76" i="6" s="1"/>
  <c r="J76" i="6" s="1"/>
  <c r="K76" i="6" s="1"/>
  <c r="L76" i="6" s="1"/>
  <c r="M76" i="6" s="1"/>
  <c r="N76" i="6" s="1"/>
  <c r="O76" i="6" s="1"/>
  <c r="T76" i="6" s="1"/>
  <c r="U76" i="6" s="1"/>
  <c r="V76" i="6" s="1"/>
  <c r="W76" i="6" s="1"/>
  <c r="X76" i="6" s="1"/>
  <c r="Y76" i="6" s="1"/>
  <c r="Z76" i="6" s="1"/>
  <c r="AA76" i="6" s="1"/>
  <c r="AB76" i="6" s="1"/>
  <c r="AC76" i="6" s="1"/>
  <c r="P75" i="6"/>
  <c r="G75" i="6"/>
  <c r="H75" i="6" s="1"/>
  <c r="I75" i="6" s="1"/>
  <c r="J75" i="6" s="1"/>
  <c r="K75" i="6" s="1"/>
  <c r="L75" i="6" s="1"/>
  <c r="M75" i="6" s="1"/>
  <c r="N75" i="6" s="1"/>
  <c r="O75" i="6" s="1"/>
  <c r="T75" i="6" s="1"/>
  <c r="U75" i="6" s="1"/>
  <c r="V75" i="6" s="1"/>
  <c r="W75" i="6" s="1"/>
  <c r="X75" i="6" s="1"/>
  <c r="Y75" i="6" s="1"/>
  <c r="Z75" i="6" s="1"/>
  <c r="AA75" i="6" s="1"/>
  <c r="AB75" i="6" s="1"/>
  <c r="AC75" i="6" s="1"/>
  <c r="P74" i="6"/>
  <c r="G74" i="6"/>
  <c r="H74" i="6" s="1"/>
  <c r="I74" i="6" s="1"/>
  <c r="J74" i="6" s="1"/>
  <c r="K74" i="6" s="1"/>
  <c r="L74" i="6" s="1"/>
  <c r="M74" i="6" s="1"/>
  <c r="N74" i="6" s="1"/>
  <c r="O74" i="6" s="1"/>
  <c r="T74" i="6" s="1"/>
  <c r="U74" i="6" s="1"/>
  <c r="V74" i="6" s="1"/>
  <c r="W74" i="6" s="1"/>
  <c r="X74" i="6" s="1"/>
  <c r="Y74" i="6" s="1"/>
  <c r="Z74" i="6" s="1"/>
  <c r="AA74" i="6" s="1"/>
  <c r="AB74" i="6" s="1"/>
  <c r="AC74" i="6" s="1"/>
  <c r="P73" i="6"/>
  <c r="G73" i="6"/>
  <c r="H73" i="6" s="1"/>
  <c r="I73" i="6" s="1"/>
  <c r="J73" i="6" s="1"/>
  <c r="K73" i="6" s="1"/>
  <c r="L73" i="6" s="1"/>
  <c r="M73" i="6" s="1"/>
  <c r="N73" i="6" s="1"/>
  <c r="O73" i="6" s="1"/>
  <c r="T73" i="6" s="1"/>
  <c r="U73" i="6" s="1"/>
  <c r="V73" i="6" s="1"/>
  <c r="W73" i="6" s="1"/>
  <c r="X73" i="6" s="1"/>
  <c r="Y73" i="6" s="1"/>
  <c r="Z73" i="6" s="1"/>
  <c r="AA73" i="6" s="1"/>
  <c r="AB73" i="6" s="1"/>
  <c r="AC73" i="6" s="1"/>
  <c r="P72" i="6"/>
  <c r="G72" i="6"/>
  <c r="H72" i="6" s="1"/>
  <c r="I72" i="6" s="1"/>
  <c r="J72" i="6" s="1"/>
  <c r="K72" i="6" s="1"/>
  <c r="L72" i="6" s="1"/>
  <c r="M72" i="6" s="1"/>
  <c r="N72" i="6" s="1"/>
  <c r="O72" i="6" s="1"/>
  <c r="T72" i="6" s="1"/>
  <c r="U72" i="6" s="1"/>
  <c r="V72" i="6" s="1"/>
  <c r="W72" i="6" s="1"/>
  <c r="X72" i="6" s="1"/>
  <c r="Y72" i="6" s="1"/>
  <c r="Z72" i="6" s="1"/>
  <c r="AA72" i="6" s="1"/>
  <c r="AB72" i="6" s="1"/>
  <c r="AC72" i="6" s="1"/>
  <c r="P71" i="6"/>
  <c r="G71" i="6"/>
  <c r="H71" i="6" s="1"/>
  <c r="I71" i="6" s="1"/>
  <c r="J71" i="6" s="1"/>
  <c r="K71" i="6" s="1"/>
  <c r="L71" i="6" s="1"/>
  <c r="M71" i="6" s="1"/>
  <c r="N71" i="6" s="1"/>
  <c r="O71" i="6" s="1"/>
  <c r="T71" i="6" s="1"/>
  <c r="U71" i="6" s="1"/>
  <c r="V71" i="6" s="1"/>
  <c r="W71" i="6" s="1"/>
  <c r="X71" i="6" s="1"/>
  <c r="Y71" i="6" s="1"/>
  <c r="Z71" i="6" s="1"/>
  <c r="AA71" i="6" s="1"/>
  <c r="AB71" i="6" s="1"/>
  <c r="AC71" i="6" s="1"/>
  <c r="P70" i="6"/>
  <c r="G70" i="6"/>
  <c r="H70" i="6" s="1"/>
  <c r="I70" i="6" s="1"/>
  <c r="J70" i="6" s="1"/>
  <c r="K70" i="6" s="1"/>
  <c r="L70" i="6" s="1"/>
  <c r="M70" i="6" s="1"/>
  <c r="N70" i="6" s="1"/>
  <c r="O70" i="6" s="1"/>
  <c r="T70" i="6" s="1"/>
  <c r="U70" i="6" s="1"/>
  <c r="V70" i="6" s="1"/>
  <c r="W70" i="6" s="1"/>
  <c r="X70" i="6" s="1"/>
  <c r="Y70" i="6" s="1"/>
  <c r="Z70" i="6" s="1"/>
  <c r="AA70" i="6" s="1"/>
  <c r="AB70" i="6" s="1"/>
  <c r="AC70" i="6" s="1"/>
  <c r="P69" i="6"/>
  <c r="G69" i="6"/>
  <c r="H69" i="6" s="1"/>
  <c r="I69" i="6" s="1"/>
  <c r="J69" i="6" s="1"/>
  <c r="K69" i="6" s="1"/>
  <c r="L69" i="6" s="1"/>
  <c r="M69" i="6" s="1"/>
  <c r="N69" i="6" s="1"/>
  <c r="O69" i="6" s="1"/>
  <c r="T69" i="6" s="1"/>
  <c r="U69" i="6" s="1"/>
  <c r="V69" i="6" s="1"/>
  <c r="W69" i="6" s="1"/>
  <c r="X69" i="6" s="1"/>
  <c r="Y69" i="6" s="1"/>
  <c r="Z69" i="6" s="1"/>
  <c r="AA69" i="6" s="1"/>
  <c r="AB69" i="6" s="1"/>
  <c r="AC69" i="6" s="1"/>
  <c r="P68" i="6"/>
  <c r="G68" i="6"/>
  <c r="H68" i="6" s="1"/>
  <c r="E65" i="6"/>
  <c r="P64" i="6"/>
  <c r="G64" i="6"/>
  <c r="H64" i="6" s="1"/>
  <c r="I64" i="6" s="1"/>
  <c r="J64" i="6" s="1"/>
  <c r="K64" i="6" s="1"/>
  <c r="L64" i="6" s="1"/>
  <c r="M64" i="6" s="1"/>
  <c r="N64" i="6" s="1"/>
  <c r="O64" i="6" s="1"/>
  <c r="T64" i="6" s="1"/>
  <c r="U64" i="6" s="1"/>
  <c r="V64" i="6" s="1"/>
  <c r="W64" i="6" s="1"/>
  <c r="X64" i="6" s="1"/>
  <c r="Y64" i="6" s="1"/>
  <c r="Z64" i="6" s="1"/>
  <c r="AA64" i="6" s="1"/>
  <c r="AB64" i="6" s="1"/>
  <c r="AC64" i="6" s="1"/>
  <c r="P63" i="6"/>
  <c r="G63" i="6"/>
  <c r="H63" i="6" s="1"/>
  <c r="I63" i="6" s="1"/>
  <c r="J63" i="6" s="1"/>
  <c r="K63" i="6" s="1"/>
  <c r="L63" i="6" s="1"/>
  <c r="M63" i="6" s="1"/>
  <c r="N63" i="6" s="1"/>
  <c r="O63" i="6" s="1"/>
  <c r="T63" i="6" s="1"/>
  <c r="U63" i="6" s="1"/>
  <c r="V63" i="6" s="1"/>
  <c r="W63" i="6" s="1"/>
  <c r="X63" i="6" s="1"/>
  <c r="Y63" i="6" s="1"/>
  <c r="Z63" i="6" s="1"/>
  <c r="AA63" i="6" s="1"/>
  <c r="AB63" i="6" s="1"/>
  <c r="AC63" i="6" s="1"/>
  <c r="P62" i="6"/>
  <c r="G62" i="6"/>
  <c r="H62" i="6" s="1"/>
  <c r="I62" i="6" s="1"/>
  <c r="J62" i="6" s="1"/>
  <c r="K62" i="6" s="1"/>
  <c r="L62" i="6" s="1"/>
  <c r="M62" i="6" s="1"/>
  <c r="N62" i="6" s="1"/>
  <c r="O62" i="6" s="1"/>
  <c r="T62" i="6" s="1"/>
  <c r="U62" i="6" s="1"/>
  <c r="V62" i="6" s="1"/>
  <c r="W62" i="6" s="1"/>
  <c r="X62" i="6" s="1"/>
  <c r="Y62" i="6" s="1"/>
  <c r="Z62" i="6" s="1"/>
  <c r="AA62" i="6" s="1"/>
  <c r="AB62" i="6" s="1"/>
  <c r="AC62" i="6" s="1"/>
  <c r="P61" i="6"/>
  <c r="G61" i="6"/>
  <c r="H61" i="6" s="1"/>
  <c r="I61" i="6" s="1"/>
  <c r="J61" i="6" s="1"/>
  <c r="K61" i="6" s="1"/>
  <c r="L61" i="6" s="1"/>
  <c r="M61" i="6" s="1"/>
  <c r="N61" i="6" s="1"/>
  <c r="O61" i="6" s="1"/>
  <c r="T61" i="6" s="1"/>
  <c r="U61" i="6" s="1"/>
  <c r="V61" i="6" s="1"/>
  <c r="W61" i="6" s="1"/>
  <c r="X61" i="6" s="1"/>
  <c r="Y61" i="6" s="1"/>
  <c r="Z61" i="6" s="1"/>
  <c r="AA61" i="6" s="1"/>
  <c r="AB61" i="6" s="1"/>
  <c r="AC61" i="6" s="1"/>
  <c r="P60" i="6"/>
  <c r="G60" i="6"/>
  <c r="H60" i="6" s="1"/>
  <c r="I60" i="6" s="1"/>
  <c r="G57" i="6"/>
  <c r="H57" i="6" s="1"/>
  <c r="I57" i="6" s="1"/>
  <c r="J57" i="6" s="1"/>
  <c r="K57" i="6" s="1"/>
  <c r="L57" i="6" s="1"/>
  <c r="M57" i="6" s="1"/>
  <c r="N57" i="6" s="1"/>
  <c r="O57" i="6" s="1"/>
  <c r="P55" i="6"/>
  <c r="E55" i="6"/>
  <c r="P54" i="6"/>
  <c r="G54" i="6"/>
  <c r="H54" i="6" s="1"/>
  <c r="I54" i="6" s="1"/>
  <c r="J54" i="6" s="1"/>
  <c r="K54" i="6" s="1"/>
  <c r="L54" i="6" s="1"/>
  <c r="M54" i="6" s="1"/>
  <c r="N54" i="6" s="1"/>
  <c r="O54" i="6" s="1"/>
  <c r="T54" i="6" s="1"/>
  <c r="U54" i="6" s="1"/>
  <c r="V54" i="6" s="1"/>
  <c r="W54" i="6" s="1"/>
  <c r="X54" i="6" s="1"/>
  <c r="Y54" i="6" s="1"/>
  <c r="Z54" i="6" s="1"/>
  <c r="AA54" i="6" s="1"/>
  <c r="AB54" i="6" s="1"/>
  <c r="AC54" i="6" s="1"/>
  <c r="P53" i="6"/>
  <c r="G53" i="6"/>
  <c r="H53" i="6" s="1"/>
  <c r="I53" i="6" s="1"/>
  <c r="J53" i="6" s="1"/>
  <c r="K53" i="6" s="1"/>
  <c r="L53" i="6" s="1"/>
  <c r="M53" i="6" s="1"/>
  <c r="N53" i="6" s="1"/>
  <c r="O53" i="6" s="1"/>
  <c r="T53" i="6" s="1"/>
  <c r="U53" i="6" s="1"/>
  <c r="V53" i="6" s="1"/>
  <c r="W53" i="6" s="1"/>
  <c r="X53" i="6" s="1"/>
  <c r="Y53" i="6" s="1"/>
  <c r="Z53" i="6" s="1"/>
  <c r="AA53" i="6" s="1"/>
  <c r="AB53" i="6" s="1"/>
  <c r="AC53" i="6" s="1"/>
  <c r="P52" i="6"/>
  <c r="G52" i="6"/>
  <c r="H52" i="6" s="1"/>
  <c r="I52" i="6" s="1"/>
  <c r="J52" i="6" s="1"/>
  <c r="K52" i="6" s="1"/>
  <c r="L52" i="6" s="1"/>
  <c r="M52" i="6" s="1"/>
  <c r="N52" i="6" s="1"/>
  <c r="O52" i="6" s="1"/>
  <c r="T52" i="6" s="1"/>
  <c r="U52" i="6" s="1"/>
  <c r="V52" i="6" s="1"/>
  <c r="W52" i="6" s="1"/>
  <c r="X52" i="6" s="1"/>
  <c r="Y52" i="6" s="1"/>
  <c r="Z52" i="6" s="1"/>
  <c r="AA52" i="6" s="1"/>
  <c r="AB52" i="6" s="1"/>
  <c r="AC52" i="6" s="1"/>
  <c r="P51" i="6"/>
  <c r="G51" i="6"/>
  <c r="H51" i="6" s="1"/>
  <c r="I51" i="6" s="1"/>
  <c r="J51" i="6" s="1"/>
  <c r="K51" i="6" s="1"/>
  <c r="L51" i="6" s="1"/>
  <c r="M51" i="6" s="1"/>
  <c r="N51" i="6" s="1"/>
  <c r="O51" i="6" s="1"/>
  <c r="T51" i="6" s="1"/>
  <c r="U51" i="6" s="1"/>
  <c r="V51" i="6" s="1"/>
  <c r="W51" i="6" s="1"/>
  <c r="X51" i="6" s="1"/>
  <c r="Y51" i="6" s="1"/>
  <c r="Z51" i="6" s="1"/>
  <c r="AA51" i="6" s="1"/>
  <c r="AB51" i="6" s="1"/>
  <c r="AC51" i="6" s="1"/>
  <c r="D51" i="6"/>
  <c r="S51" i="6" s="1"/>
  <c r="P50" i="6"/>
  <c r="G50" i="6"/>
  <c r="P49" i="6"/>
  <c r="G49" i="6"/>
  <c r="H49" i="6" s="1"/>
  <c r="G44" i="6"/>
  <c r="H44" i="6" s="1"/>
  <c r="I44" i="6" s="1"/>
  <c r="J44" i="6" s="1"/>
  <c r="K44" i="6" s="1"/>
  <c r="L44" i="6" s="1"/>
  <c r="M44" i="6" s="1"/>
  <c r="N44" i="6" s="1"/>
  <c r="O44" i="6" s="1"/>
  <c r="T44" i="6" s="1"/>
  <c r="U44" i="6" s="1"/>
  <c r="V44" i="6" s="1"/>
  <c r="W44" i="6" s="1"/>
  <c r="X44" i="6" s="1"/>
  <c r="Y44" i="6" s="1"/>
  <c r="Z44" i="6" s="1"/>
  <c r="AA44" i="6" s="1"/>
  <c r="AB44" i="6" s="1"/>
  <c r="AC44" i="6" s="1"/>
  <c r="S43" i="6"/>
  <c r="S38" i="6"/>
  <c r="S37" i="6"/>
  <c r="B33" i="6"/>
  <c r="H32" i="6"/>
  <c r="I32" i="6" s="1"/>
  <c r="D32" i="6"/>
  <c r="H31" i="6"/>
  <c r="I31" i="6" s="1"/>
  <c r="D31" i="6"/>
  <c r="H30" i="6"/>
  <c r="J30" i="6" s="1"/>
  <c r="K30" i="6" s="1"/>
  <c r="D30" i="6"/>
  <c r="H25" i="6"/>
  <c r="J25" i="6" s="1"/>
  <c r="K25" i="6" s="1"/>
  <c r="D25" i="6"/>
  <c r="H24" i="6"/>
  <c r="J24" i="6" s="1"/>
  <c r="K24" i="6" s="1"/>
  <c r="D24" i="6"/>
  <c r="H23" i="6"/>
  <c r="I23" i="6" s="1"/>
  <c r="D23" i="6"/>
  <c r="H22" i="6"/>
  <c r="J22" i="6" s="1"/>
  <c r="K22" i="6" s="1"/>
  <c r="D22" i="6"/>
  <c r="H21" i="6"/>
  <c r="I21" i="6" s="1"/>
  <c r="D21" i="6"/>
  <c r="H20" i="6"/>
  <c r="J20" i="6" s="1"/>
  <c r="K20" i="6" s="1"/>
  <c r="D20" i="6"/>
  <c r="H19" i="6"/>
  <c r="I19" i="6" s="1"/>
  <c r="D19" i="6"/>
  <c r="H18" i="6"/>
  <c r="J18" i="6" s="1"/>
  <c r="K18" i="6" s="1"/>
  <c r="D18" i="6"/>
  <c r="H17" i="6"/>
  <c r="J17" i="6" s="1"/>
  <c r="K17" i="6" s="1"/>
  <c r="D17" i="6"/>
  <c r="H16" i="6"/>
  <c r="J16" i="6" s="1"/>
  <c r="K16" i="6" s="1"/>
  <c r="D16" i="6"/>
  <c r="H15" i="6"/>
  <c r="I15" i="6" s="1"/>
  <c r="D15" i="6"/>
  <c r="H14" i="6"/>
  <c r="J14" i="6" s="1"/>
  <c r="K14" i="6" s="1"/>
  <c r="D14" i="6"/>
  <c r="H13" i="6"/>
  <c r="J13" i="6" s="1"/>
  <c r="K13" i="6" s="1"/>
  <c r="D13" i="6"/>
  <c r="H12" i="6"/>
  <c r="I12" i="6" s="1"/>
  <c r="D12" i="6"/>
  <c r="H11" i="6"/>
  <c r="I11" i="6" s="1"/>
  <c r="D11" i="6"/>
  <c r="G36" i="5"/>
  <c r="H35" i="5"/>
  <c r="H32" i="5"/>
  <c r="H31" i="5"/>
  <c r="H30" i="5"/>
  <c r="I29" i="5"/>
  <c r="H29" i="5"/>
  <c r="I28" i="5"/>
  <c r="H28" i="5"/>
  <c r="H27" i="5"/>
  <c r="H26" i="5"/>
  <c r="J44" i="4"/>
  <c r="J30" i="4"/>
  <c r="J18" i="4"/>
  <c r="C18" i="4"/>
  <c r="C21" i="4" s="1"/>
  <c r="C30" i="4" s="1"/>
  <c r="C33" i="4" s="1"/>
  <c r="C44" i="4" s="1"/>
  <c r="G145" i="3"/>
  <c r="I144" i="3"/>
  <c r="I141" i="3"/>
  <c r="I140" i="3"/>
  <c r="I139" i="3"/>
  <c r="I138" i="3"/>
  <c r="I137" i="3"/>
  <c r="I136" i="3"/>
  <c r="I135" i="3"/>
  <c r="G132" i="3"/>
  <c r="I131" i="3"/>
  <c r="I130" i="3"/>
  <c r="I127" i="3"/>
  <c r="I126" i="3"/>
  <c r="I125" i="3"/>
  <c r="I124" i="3"/>
  <c r="I123" i="3"/>
  <c r="I122" i="3"/>
  <c r="I121" i="3"/>
  <c r="G118" i="3"/>
  <c r="I117" i="3"/>
  <c r="I116" i="3"/>
  <c r="I113" i="3"/>
  <c r="I112" i="3"/>
  <c r="I111" i="3"/>
  <c r="I110" i="3"/>
  <c r="G107" i="3"/>
  <c r="I106" i="3"/>
  <c r="I105" i="3"/>
  <c r="I104" i="3"/>
  <c r="I101" i="3"/>
  <c r="I100" i="3"/>
  <c r="I99" i="3"/>
  <c r="I98" i="3"/>
  <c r="I97" i="3"/>
  <c r="I96" i="3"/>
  <c r="I95" i="3"/>
  <c r="I94" i="3"/>
  <c r="G91" i="3"/>
  <c r="I90" i="3"/>
  <c r="I89" i="3"/>
  <c r="I86" i="3"/>
  <c r="I85" i="3"/>
  <c r="I84" i="3"/>
  <c r="I83" i="3"/>
  <c r="I82" i="3"/>
  <c r="I81" i="3"/>
  <c r="I80" i="3"/>
  <c r="I76" i="3"/>
  <c r="I75" i="3"/>
  <c r="I69" i="3"/>
  <c r="I68" i="3"/>
  <c r="I67" i="3"/>
  <c r="I66" i="3"/>
  <c r="I65" i="3"/>
  <c r="I64" i="3"/>
  <c r="I63" i="3"/>
  <c r="I62" i="3"/>
  <c r="F62" i="3"/>
  <c r="I61" i="3"/>
  <c r="I60" i="3"/>
  <c r="I59" i="3"/>
  <c r="G56" i="3"/>
  <c r="G147" i="3" s="1"/>
  <c r="I55" i="3"/>
  <c r="F55" i="3"/>
  <c r="I54" i="3"/>
  <c r="I51" i="3"/>
  <c r="I50" i="3"/>
  <c r="I49" i="3"/>
  <c r="I48" i="3"/>
  <c r="F48" i="3"/>
  <c r="I47" i="3"/>
  <c r="F47" i="3"/>
  <c r="I46" i="3"/>
  <c r="I45" i="3"/>
  <c r="I44" i="3"/>
  <c r="I43" i="3"/>
  <c r="I42" i="3"/>
  <c r="I41" i="3"/>
  <c r="F41" i="3"/>
  <c r="G34" i="3"/>
  <c r="I33" i="3"/>
  <c r="I30" i="3"/>
  <c r="I29" i="3"/>
  <c r="I28" i="3"/>
  <c r="I27" i="3"/>
  <c r="I26" i="3"/>
  <c r="G23" i="3"/>
  <c r="I22" i="3"/>
  <c r="I19" i="3"/>
  <c r="I18" i="3"/>
  <c r="I17" i="3"/>
  <c r="I16" i="3"/>
  <c r="I15" i="3"/>
  <c r="I14" i="3"/>
  <c r="H73" i="3" l="1"/>
  <c r="H18" i="3"/>
  <c r="F106" i="6"/>
  <c r="F105" i="6"/>
  <c r="F107" i="6"/>
  <c r="F72" i="6"/>
  <c r="H31" i="3"/>
  <c r="H20" i="3"/>
  <c r="H32" i="3"/>
  <c r="H142" i="3"/>
  <c r="H143" i="3"/>
  <c r="H21" i="3"/>
  <c r="H129" i="3"/>
  <c r="H103" i="3"/>
  <c r="H53" i="3"/>
  <c r="H74" i="3"/>
  <c r="H115" i="3"/>
  <c r="H88" i="3"/>
  <c r="H70" i="3"/>
  <c r="H71" i="3"/>
  <c r="H102" i="3"/>
  <c r="H87" i="3"/>
  <c r="H128" i="3"/>
  <c r="H114" i="3"/>
  <c r="H52" i="3"/>
  <c r="H127" i="3"/>
  <c r="G72" i="3"/>
  <c r="C771" i="7"/>
  <c r="B771" i="7"/>
  <c r="T109" i="6"/>
  <c r="M109" i="6"/>
  <c r="Y109" i="6"/>
  <c r="F45" i="6"/>
  <c r="J12" i="6"/>
  <c r="K12" i="6" s="1"/>
  <c r="J109" i="6"/>
  <c r="V109" i="6"/>
  <c r="F68" i="6"/>
  <c r="L109" i="6"/>
  <c r="X109" i="6"/>
  <c r="N109" i="6"/>
  <c r="J31" i="6"/>
  <c r="K31" i="6" s="1"/>
  <c r="H30" i="3"/>
  <c r="H76" i="3"/>
  <c r="H116" i="3"/>
  <c r="H65" i="3"/>
  <c r="H26" i="3"/>
  <c r="H99" i="3"/>
  <c r="H130" i="3"/>
  <c r="H63" i="3"/>
  <c r="H69" i="3"/>
  <c r="H131" i="3"/>
  <c r="H47" i="3"/>
  <c r="H28" i="3"/>
  <c r="H101" i="3"/>
  <c r="H112" i="3"/>
  <c r="H97" i="3"/>
  <c r="Z109" i="6"/>
  <c r="H109" i="6"/>
  <c r="AB109" i="6"/>
  <c r="K109" i="6"/>
  <c r="W109" i="6"/>
  <c r="J19" i="6"/>
  <c r="K19" i="6" s="1"/>
  <c r="G109" i="6"/>
  <c r="O109" i="6"/>
  <c r="AA109" i="6"/>
  <c r="F53" i="6"/>
  <c r="I109" i="6"/>
  <c r="U109" i="6"/>
  <c r="AC109" i="6"/>
  <c r="I16" i="6"/>
  <c r="F70" i="6"/>
  <c r="G93" i="6"/>
  <c r="F73" i="6"/>
  <c r="I24" i="6"/>
  <c r="G65" i="6"/>
  <c r="I34" i="3"/>
  <c r="I118" i="3"/>
  <c r="J11" i="6"/>
  <c r="K11" i="6" s="1"/>
  <c r="J32" i="6"/>
  <c r="K32" i="6" s="1"/>
  <c r="I36" i="5"/>
  <c r="H67" i="3"/>
  <c r="H95" i="3"/>
  <c r="H105" i="3"/>
  <c r="H110" i="3"/>
  <c r="J15" i="6"/>
  <c r="K15" i="6" s="1"/>
  <c r="I20" i="6"/>
  <c r="J23" i="6"/>
  <c r="K23" i="6" s="1"/>
  <c r="F44" i="6"/>
  <c r="F69" i="6"/>
  <c r="F74" i="6"/>
  <c r="D33" i="6"/>
  <c r="F54" i="6"/>
  <c r="H36" i="5"/>
  <c r="I56" i="3"/>
  <c r="I132" i="3"/>
  <c r="I145" i="3"/>
  <c r="I91" i="3"/>
  <c r="I107" i="3" s="1"/>
  <c r="I23" i="3"/>
  <c r="G36" i="3"/>
  <c r="I13" i="6"/>
  <c r="I17" i="6"/>
  <c r="I25" i="6"/>
  <c r="G55" i="6"/>
  <c r="E98" i="6"/>
  <c r="H77" i="6"/>
  <c r="I68" i="6"/>
  <c r="I14" i="6"/>
  <c r="I18" i="6"/>
  <c r="J21" i="6"/>
  <c r="K21" i="6" s="1"/>
  <c r="I22" i="6"/>
  <c r="I30" i="6"/>
  <c r="F108" i="6"/>
  <c r="F104" i="6"/>
  <c r="F103" i="6"/>
  <c r="F91" i="6"/>
  <c r="F96" i="6"/>
  <c r="F95" i="6"/>
  <c r="F89" i="6"/>
  <c r="F85" i="6"/>
  <c r="F81" i="6"/>
  <c r="F76" i="6"/>
  <c r="F92" i="6"/>
  <c r="F83" i="6"/>
  <c r="F82" i="6"/>
  <c r="F80" i="6"/>
  <c r="F71" i="6"/>
  <c r="F61" i="6"/>
  <c r="F52" i="6"/>
  <c r="F50" i="6"/>
  <c r="F75" i="6"/>
  <c r="F63" i="6"/>
  <c r="F62" i="6"/>
  <c r="F60" i="6"/>
  <c r="F57" i="6"/>
  <c r="F90" i="6"/>
  <c r="F64" i="6"/>
  <c r="F49" i="6"/>
  <c r="F51" i="6"/>
  <c r="H65" i="6"/>
  <c r="F84" i="6"/>
  <c r="I65" i="6"/>
  <c r="J60" i="6"/>
  <c r="I86" i="6"/>
  <c r="J80" i="6"/>
  <c r="G77" i="6"/>
  <c r="I49" i="6"/>
  <c r="H50" i="6"/>
  <c r="I50" i="6" s="1"/>
  <c r="J50" i="6" s="1"/>
  <c r="K50" i="6" s="1"/>
  <c r="L50" i="6" s="1"/>
  <c r="M50" i="6" s="1"/>
  <c r="N50" i="6" s="1"/>
  <c r="O50" i="6" s="1"/>
  <c r="T50" i="6" s="1"/>
  <c r="U50" i="6" s="1"/>
  <c r="V50" i="6" s="1"/>
  <c r="W50" i="6" s="1"/>
  <c r="X50" i="6" s="1"/>
  <c r="Y50" i="6" s="1"/>
  <c r="Z50" i="6" s="1"/>
  <c r="AA50" i="6" s="1"/>
  <c r="AB50" i="6" s="1"/>
  <c r="AC50" i="6" s="1"/>
  <c r="H93" i="6"/>
  <c r="I89" i="6"/>
  <c r="H86" i="6"/>
  <c r="G86" i="6"/>
  <c r="H14" i="3"/>
  <c r="H16" i="3"/>
  <c r="H22" i="3"/>
  <c r="H41" i="3"/>
  <c r="H43" i="3"/>
  <c r="H45" i="3"/>
  <c r="H48" i="3"/>
  <c r="H50" i="3"/>
  <c r="H54" i="3"/>
  <c r="H59" i="3"/>
  <c r="H61" i="3"/>
  <c r="H81" i="3"/>
  <c r="H83" i="3"/>
  <c r="H85" i="3"/>
  <c r="H89" i="3"/>
  <c r="H106" i="3"/>
  <c r="H121" i="3"/>
  <c r="H123" i="3"/>
  <c r="H125" i="3"/>
  <c r="H136" i="3"/>
  <c r="H138" i="3"/>
  <c r="H140" i="3"/>
  <c r="H144" i="3"/>
  <c r="H15" i="3"/>
  <c r="H17" i="3"/>
  <c r="H19" i="3"/>
  <c r="H42" i="3"/>
  <c r="H44" i="3"/>
  <c r="H46" i="3"/>
  <c r="H49" i="3"/>
  <c r="H51" i="3"/>
  <c r="H60" i="3"/>
  <c r="H80" i="3"/>
  <c r="H82" i="3"/>
  <c r="H84" i="3"/>
  <c r="H86" i="3"/>
  <c r="H90" i="3"/>
  <c r="H122" i="3"/>
  <c r="H124" i="3"/>
  <c r="H126" i="3"/>
  <c r="H135" i="3"/>
  <c r="H137" i="3"/>
  <c r="H139" i="3"/>
  <c r="H141" i="3"/>
  <c r="H27" i="3"/>
  <c r="H29" i="3"/>
  <c r="H33" i="3"/>
  <c r="H55" i="3"/>
  <c r="H62" i="3"/>
  <c r="H64" i="3"/>
  <c r="H66" i="3"/>
  <c r="H68" i="3"/>
  <c r="H75" i="3"/>
  <c r="H94" i="3"/>
  <c r="H96" i="3"/>
  <c r="H98" i="3"/>
  <c r="H100" i="3"/>
  <c r="H104" i="3"/>
  <c r="H111" i="3"/>
  <c r="H113" i="3"/>
  <c r="H117" i="3"/>
  <c r="G77" i="3" l="1"/>
  <c r="I72" i="3"/>
  <c r="I77" i="3" s="1"/>
  <c r="I147" i="3" s="1"/>
  <c r="F8" i="5" s="1"/>
  <c r="H72" i="3"/>
  <c r="H77" i="3" s="1"/>
  <c r="I36" i="3"/>
  <c r="H34" i="3"/>
  <c r="F771" i="7"/>
  <c r="H771" i="7"/>
  <c r="A772" i="7" s="1"/>
  <c r="G771" i="7"/>
  <c r="D771" i="7"/>
  <c r="H118" i="3"/>
  <c r="G98" i="6"/>
  <c r="F77" i="6"/>
  <c r="H145" i="3"/>
  <c r="K33" i="6"/>
  <c r="E42" i="6" s="1"/>
  <c r="F42" i="6" s="1"/>
  <c r="H132" i="3"/>
  <c r="K80" i="6"/>
  <c r="J86" i="6"/>
  <c r="J49" i="6"/>
  <c r="I55" i="6"/>
  <c r="J89" i="6"/>
  <c r="I93" i="6"/>
  <c r="K60" i="6"/>
  <c r="J65" i="6"/>
  <c r="F93" i="6"/>
  <c r="F109" i="6"/>
  <c r="I77" i="6"/>
  <c r="J68" i="6"/>
  <c r="H55" i="6"/>
  <c r="H98" i="6" s="1"/>
  <c r="F55" i="6"/>
  <c r="F65" i="6"/>
  <c r="F86" i="6"/>
  <c r="J33" i="6"/>
  <c r="H56" i="3"/>
  <c r="H23" i="3"/>
  <c r="H107" i="3"/>
  <c r="H91" i="3"/>
  <c r="A20" i="2"/>
  <c r="H7" i="2"/>
  <c r="F106" i="3" l="1"/>
  <c r="F127" i="3"/>
  <c r="B772" i="7"/>
  <c r="C772" i="7"/>
  <c r="E43" i="6"/>
  <c r="G43" i="6" s="1"/>
  <c r="H43" i="6" s="1"/>
  <c r="I43" i="6" s="1"/>
  <c r="J43" i="6" s="1"/>
  <c r="K43" i="6" s="1"/>
  <c r="L43" i="6" s="1"/>
  <c r="M43" i="6" s="1"/>
  <c r="N43" i="6" s="1"/>
  <c r="O43" i="6" s="1"/>
  <c r="T43" i="6" s="1"/>
  <c r="U43" i="6" s="1"/>
  <c r="V43" i="6" s="1"/>
  <c r="W43" i="6" s="1"/>
  <c r="X43" i="6" s="1"/>
  <c r="Y43" i="6" s="1"/>
  <c r="Z43" i="6" s="1"/>
  <c r="AA43" i="6" s="1"/>
  <c r="AB43" i="6" s="1"/>
  <c r="AC43" i="6" s="1"/>
  <c r="G42" i="6"/>
  <c r="H42" i="6" s="1"/>
  <c r="I98" i="6"/>
  <c r="F98" i="6"/>
  <c r="H36" i="3"/>
  <c r="E15" i="5"/>
  <c r="E12" i="5"/>
  <c r="E13" i="5"/>
  <c r="E16" i="5"/>
  <c r="E14" i="5"/>
  <c r="H147" i="3"/>
  <c r="J77" i="6"/>
  <c r="K68" i="6"/>
  <c r="L60" i="6"/>
  <c r="K65" i="6"/>
  <c r="J55" i="6"/>
  <c r="K49" i="6"/>
  <c r="J93" i="6"/>
  <c r="K89" i="6"/>
  <c r="K86" i="6"/>
  <c r="L80" i="6"/>
  <c r="D772" i="7" l="1"/>
  <c r="H772" i="7"/>
  <c r="A773" i="7" s="1"/>
  <c r="G772" i="7"/>
  <c r="F772" i="7"/>
  <c r="F43" i="6"/>
  <c r="F46" i="6" s="1"/>
  <c r="F100" i="6" s="1"/>
  <c r="F110" i="6" s="1"/>
  <c r="E46" i="6"/>
  <c r="E100" i="6" s="1"/>
  <c r="E111" i="6" s="1"/>
  <c r="J98" i="6"/>
  <c r="G46" i="6"/>
  <c r="G100" i="6" s="1"/>
  <c r="G111" i="6" s="1"/>
  <c r="L86" i="6"/>
  <c r="M80" i="6"/>
  <c r="K77" i="6"/>
  <c r="L68" i="6"/>
  <c r="K93" i="6"/>
  <c r="L89" i="6"/>
  <c r="L65" i="6"/>
  <c r="M60" i="6"/>
  <c r="K55" i="6"/>
  <c r="L49" i="6"/>
  <c r="I42" i="6"/>
  <c r="H46" i="6"/>
  <c r="H100" i="6" s="1"/>
  <c r="C773" i="7" l="1"/>
  <c r="B773" i="7"/>
  <c r="E110" i="6"/>
  <c r="F111" i="6"/>
  <c r="K98" i="6"/>
  <c r="G110" i="6"/>
  <c r="F114" i="6"/>
  <c r="F119" i="6"/>
  <c r="L55" i="6"/>
  <c r="M49" i="6"/>
  <c r="L93" i="6"/>
  <c r="M89" i="6"/>
  <c r="H110" i="6"/>
  <c r="H111" i="6"/>
  <c r="M65" i="6"/>
  <c r="N60" i="6"/>
  <c r="L77" i="6"/>
  <c r="M68" i="6"/>
  <c r="N80" i="6"/>
  <c r="M86" i="6"/>
  <c r="I46" i="6"/>
  <c r="I100" i="6" s="1"/>
  <c r="J42" i="6"/>
  <c r="H118" i="6" l="1"/>
  <c r="H117" i="6"/>
  <c r="H115" i="6"/>
  <c r="H116" i="6"/>
  <c r="G119" i="6"/>
  <c r="G115" i="6"/>
  <c r="G116" i="6"/>
  <c r="G117" i="6"/>
  <c r="G118" i="6"/>
  <c r="E119" i="6"/>
  <c r="E116" i="6"/>
  <c r="F116" i="6" s="1"/>
  <c r="E117" i="6"/>
  <c r="F117" i="6" s="1"/>
  <c r="E115" i="6"/>
  <c r="E118" i="6"/>
  <c r="F118" i="6" s="1"/>
  <c r="G773" i="7"/>
  <c r="F773" i="7"/>
  <c r="H773" i="7"/>
  <c r="A774" i="7" s="1"/>
  <c r="D773" i="7"/>
  <c r="E114" i="6"/>
  <c r="L98" i="6"/>
  <c r="F120" i="6"/>
  <c r="G114" i="6"/>
  <c r="K42" i="6"/>
  <c r="J46" i="6"/>
  <c r="J100" i="6" s="1"/>
  <c r="N68" i="6"/>
  <c r="M77" i="6"/>
  <c r="I111" i="6"/>
  <c r="I110" i="6"/>
  <c r="H119" i="6"/>
  <c r="H114" i="6"/>
  <c r="N89" i="6"/>
  <c r="M93" i="6"/>
  <c r="O60" i="6"/>
  <c r="N65" i="6"/>
  <c r="N86" i="6"/>
  <c r="O80" i="6"/>
  <c r="M55" i="6"/>
  <c r="N49" i="6"/>
  <c r="F115" i="6" l="1"/>
  <c r="E120" i="6"/>
  <c r="D121" i="6" s="1"/>
  <c r="S121" i="6" s="1"/>
  <c r="I118" i="6"/>
  <c r="I117" i="6"/>
  <c r="I116" i="6"/>
  <c r="I115" i="6"/>
  <c r="C774" i="7"/>
  <c r="B774" i="7"/>
  <c r="M98" i="6"/>
  <c r="T60" i="6"/>
  <c r="O65" i="6"/>
  <c r="O86" i="6"/>
  <c r="T80" i="6"/>
  <c r="O68" i="6"/>
  <c r="N77" i="6"/>
  <c r="N93" i="6"/>
  <c r="O89" i="6"/>
  <c r="I114" i="6"/>
  <c r="I119" i="6"/>
  <c r="J111" i="6"/>
  <c r="J110" i="6"/>
  <c r="N55" i="6"/>
  <c r="O49" i="6"/>
  <c r="K46" i="6"/>
  <c r="K100" i="6" s="1"/>
  <c r="L42" i="6"/>
  <c r="J115" i="6" l="1"/>
  <c r="J118" i="6"/>
  <c r="J117" i="6"/>
  <c r="J116" i="6"/>
  <c r="F774" i="7"/>
  <c r="D774" i="7"/>
  <c r="G774" i="7"/>
  <c r="H774" i="7"/>
  <c r="A775" i="7" s="1"/>
  <c r="N98" i="6"/>
  <c r="O55" i="6"/>
  <c r="T49" i="6"/>
  <c r="M42" i="6"/>
  <c r="L46" i="6"/>
  <c r="L100" i="6" s="1"/>
  <c r="J114" i="6"/>
  <c r="J119" i="6"/>
  <c r="T68" i="6"/>
  <c r="O77" i="6"/>
  <c r="T65" i="6"/>
  <c r="U60" i="6"/>
  <c r="K111" i="6"/>
  <c r="K110" i="6"/>
  <c r="O93" i="6"/>
  <c r="T89" i="6"/>
  <c r="T86" i="6"/>
  <c r="U80" i="6"/>
  <c r="K117" i="6" l="1"/>
  <c r="K116" i="6"/>
  <c r="K115" i="6"/>
  <c r="K118" i="6"/>
  <c r="C775" i="7"/>
  <c r="B775" i="7"/>
  <c r="O98" i="6"/>
  <c r="V80" i="6"/>
  <c r="U86" i="6"/>
  <c r="K119" i="6"/>
  <c r="K114" i="6"/>
  <c r="T55" i="6"/>
  <c r="U49" i="6"/>
  <c r="T77" i="6"/>
  <c r="U68" i="6"/>
  <c r="L110" i="6"/>
  <c r="L111" i="6"/>
  <c r="T93" i="6"/>
  <c r="U89" i="6"/>
  <c r="U65" i="6"/>
  <c r="V60" i="6"/>
  <c r="N42" i="6"/>
  <c r="M46" i="6"/>
  <c r="M100" i="6" s="1"/>
  <c r="L117" i="6" l="1"/>
  <c r="L116" i="6"/>
  <c r="L115" i="6"/>
  <c r="L118" i="6"/>
  <c r="H775" i="7"/>
  <c r="A776" i="7" s="1"/>
  <c r="F775" i="7"/>
  <c r="D775" i="7"/>
  <c r="G775" i="7"/>
  <c r="T98" i="6"/>
  <c r="U55" i="6"/>
  <c r="V49" i="6"/>
  <c r="M111" i="6"/>
  <c r="M110" i="6"/>
  <c r="V89" i="6"/>
  <c r="U93" i="6"/>
  <c r="L119" i="6"/>
  <c r="L114" i="6"/>
  <c r="O42" i="6"/>
  <c r="N46" i="6"/>
  <c r="N100" i="6" s="1"/>
  <c r="U77" i="6"/>
  <c r="V68" i="6"/>
  <c r="V86" i="6"/>
  <c r="W80" i="6"/>
  <c r="V65" i="6"/>
  <c r="W60" i="6"/>
  <c r="M118" i="6" l="1"/>
  <c r="M117" i="6"/>
  <c r="M116" i="6"/>
  <c r="M115" i="6"/>
  <c r="C776" i="7"/>
  <c r="B776" i="7"/>
  <c r="U98" i="6"/>
  <c r="N111" i="6"/>
  <c r="N110" i="6"/>
  <c r="X60" i="6"/>
  <c r="W65" i="6"/>
  <c r="V77" i="6"/>
  <c r="W68" i="6"/>
  <c r="W89" i="6"/>
  <c r="V93" i="6"/>
  <c r="M114" i="6"/>
  <c r="M119" i="6"/>
  <c r="W86" i="6"/>
  <c r="X80" i="6"/>
  <c r="O46" i="6"/>
  <c r="O100" i="6" s="1"/>
  <c r="T42" i="6"/>
  <c r="W49" i="6"/>
  <c r="V55" i="6"/>
  <c r="N118" i="6" l="1"/>
  <c r="N117" i="6"/>
  <c r="N116" i="6"/>
  <c r="N115" i="6"/>
  <c r="D776" i="7"/>
  <c r="G776" i="7"/>
  <c r="F776" i="7"/>
  <c r="H776" i="7"/>
  <c r="A777" i="7" s="1"/>
  <c r="V98" i="6"/>
  <c r="Y80" i="6"/>
  <c r="X86" i="6"/>
  <c r="X49" i="6"/>
  <c r="W55" i="6"/>
  <c r="T46" i="6"/>
  <c r="T100" i="6" s="1"/>
  <c r="U42" i="6"/>
  <c r="W93" i="6"/>
  <c r="X89" i="6"/>
  <c r="Y60" i="6"/>
  <c r="X65" i="6"/>
  <c r="O111" i="6"/>
  <c r="O110" i="6"/>
  <c r="X68" i="6"/>
  <c r="W77" i="6"/>
  <c r="N114" i="6"/>
  <c r="N119" i="6"/>
  <c r="O115" i="6" l="1"/>
  <c r="O116" i="6"/>
  <c r="O117" i="6"/>
  <c r="O118" i="6"/>
  <c r="C777" i="7"/>
  <c r="B777" i="7"/>
  <c r="W98" i="6"/>
  <c r="O119" i="6"/>
  <c r="O114" i="6"/>
  <c r="X93" i="6"/>
  <c r="Y89" i="6"/>
  <c r="X55" i="6"/>
  <c r="Y49" i="6"/>
  <c r="U46" i="6"/>
  <c r="U100" i="6" s="1"/>
  <c r="V42" i="6"/>
  <c r="X77" i="6"/>
  <c r="Y68" i="6"/>
  <c r="Y65" i="6"/>
  <c r="Z60" i="6"/>
  <c r="T110" i="6"/>
  <c r="T111" i="6"/>
  <c r="Z80" i="6"/>
  <c r="Y86" i="6"/>
  <c r="T117" i="6" l="1"/>
  <c r="T118" i="6"/>
  <c r="T115" i="6"/>
  <c r="T116" i="6"/>
  <c r="F777" i="7"/>
  <c r="H777" i="7"/>
  <c r="A778" i="7" s="1"/>
  <c r="G777" i="7"/>
  <c r="D777" i="7"/>
  <c r="X98" i="6"/>
  <c r="Z86" i="6"/>
  <c r="AA80" i="6"/>
  <c r="U111" i="6"/>
  <c r="U110" i="6"/>
  <c r="Y77" i="6"/>
  <c r="Z68" i="6"/>
  <c r="Y55" i="6"/>
  <c r="Z49" i="6"/>
  <c r="T114" i="6"/>
  <c r="T119" i="6"/>
  <c r="AA60" i="6"/>
  <c r="Z65" i="6"/>
  <c r="W42" i="6"/>
  <c r="V46" i="6"/>
  <c r="V100" i="6" s="1"/>
  <c r="Z89" i="6"/>
  <c r="Y93" i="6"/>
  <c r="U117" i="6" l="1"/>
  <c r="U115" i="6"/>
  <c r="U116" i="6"/>
  <c r="U118" i="6"/>
  <c r="C778" i="7"/>
  <c r="B778" i="7"/>
  <c r="Y98" i="6"/>
  <c r="AA89" i="6"/>
  <c r="Z93" i="6"/>
  <c r="AA65" i="6"/>
  <c r="AB60" i="6"/>
  <c r="V111" i="6"/>
  <c r="V110" i="6"/>
  <c r="Z55" i="6"/>
  <c r="AA49" i="6"/>
  <c r="U114" i="6"/>
  <c r="U119" i="6"/>
  <c r="W46" i="6"/>
  <c r="W100" i="6" s="1"/>
  <c r="X42" i="6"/>
  <c r="Z77" i="6"/>
  <c r="AA68" i="6"/>
  <c r="AB80" i="6"/>
  <c r="AA86" i="6"/>
  <c r="V116" i="6" l="1"/>
  <c r="V117" i="6"/>
  <c r="V115" i="6"/>
  <c r="V118" i="6"/>
  <c r="F778" i="7"/>
  <c r="H778" i="7"/>
  <c r="A779" i="7" s="1"/>
  <c r="G778" i="7"/>
  <c r="D778" i="7"/>
  <c r="Z98" i="6"/>
  <c r="AB68" i="6"/>
  <c r="AA77" i="6"/>
  <c r="W111" i="6"/>
  <c r="W110" i="6"/>
  <c r="AB49" i="6"/>
  <c r="AA55" i="6"/>
  <c r="AC60" i="6"/>
  <c r="AC65" i="6" s="1"/>
  <c r="AB65" i="6"/>
  <c r="V119" i="6"/>
  <c r="V114" i="6"/>
  <c r="AB86" i="6"/>
  <c r="AC80" i="6"/>
  <c r="AC86" i="6" s="1"/>
  <c r="Y42" i="6"/>
  <c r="X46" i="6"/>
  <c r="X100" i="6" s="1"/>
  <c r="AA93" i="6"/>
  <c r="AB89" i="6"/>
  <c r="W116" i="6" l="1"/>
  <c r="W117" i="6"/>
  <c r="W118" i="6"/>
  <c r="W115" i="6"/>
  <c r="AA98" i="6"/>
  <c r="B779" i="7"/>
  <c r="C779" i="7"/>
  <c r="X110" i="6"/>
  <c r="X111" i="6"/>
  <c r="W119" i="6"/>
  <c r="W114" i="6"/>
  <c r="Y46" i="6"/>
  <c r="Y100" i="6" s="1"/>
  <c r="Z42" i="6"/>
  <c r="AB93" i="6"/>
  <c r="AC89" i="6"/>
  <c r="AC93" i="6" s="1"/>
  <c r="AC49" i="6"/>
  <c r="AC55" i="6" s="1"/>
  <c r="AB55" i="6"/>
  <c r="AB77" i="6"/>
  <c r="AC68" i="6"/>
  <c r="AC77" i="6" s="1"/>
  <c r="X115" i="6" l="1"/>
  <c r="X116" i="6"/>
  <c r="X117" i="6"/>
  <c r="X118" i="6"/>
  <c r="F779" i="7"/>
  <c r="H779" i="7"/>
  <c r="A780" i="7" s="1"/>
  <c r="D779" i="7"/>
  <c r="G779" i="7"/>
  <c r="AB98" i="6"/>
  <c r="AC98" i="6"/>
  <c r="X114" i="6"/>
  <c r="X119" i="6"/>
  <c r="AA42" i="6"/>
  <c r="Z46" i="6"/>
  <c r="Z100" i="6" s="1"/>
  <c r="Y111" i="6"/>
  <c r="Y110" i="6"/>
  <c r="Y115" i="6" l="1"/>
  <c r="Y116" i="6"/>
  <c r="Y117" i="6"/>
  <c r="Y118" i="6"/>
  <c r="B780" i="7"/>
  <c r="C780" i="7"/>
  <c r="Y114" i="6"/>
  <c r="Y119" i="6"/>
  <c r="AA46" i="6"/>
  <c r="AA100" i="6" s="1"/>
  <c r="AB42" i="6"/>
  <c r="Z111" i="6"/>
  <c r="Z110" i="6"/>
  <c r="Z118" i="6" l="1"/>
  <c r="Z115" i="6"/>
  <c r="Z116" i="6"/>
  <c r="Z117" i="6"/>
  <c r="D780" i="7"/>
  <c r="H780" i="7"/>
  <c r="A781" i="7" s="1"/>
  <c r="F780" i="7"/>
  <c r="G780" i="7"/>
  <c r="Z119" i="6"/>
  <c r="Z114" i="6"/>
  <c r="AB46" i="6"/>
  <c r="AB100" i="6" s="1"/>
  <c r="AC42" i="6"/>
  <c r="AC46" i="6" s="1"/>
  <c r="AC100" i="6" s="1"/>
  <c r="AA111" i="6"/>
  <c r="AA110" i="6"/>
  <c r="AA118" i="6" l="1"/>
  <c r="AA115" i="6"/>
  <c r="AA116" i="6"/>
  <c r="AA117" i="6"/>
  <c r="C781" i="7"/>
  <c r="B781" i="7"/>
  <c r="AB110" i="6"/>
  <c r="AB111" i="6"/>
  <c r="AA119" i="6"/>
  <c r="AA114" i="6"/>
  <c r="AC111" i="6"/>
  <c r="AC110" i="6"/>
  <c r="AC117" i="6" l="1"/>
  <c r="AC118" i="6"/>
  <c r="AC115" i="6"/>
  <c r="AC116" i="6"/>
  <c r="AB117" i="6"/>
  <c r="AB118" i="6"/>
  <c r="AB115" i="6"/>
  <c r="AB116" i="6"/>
  <c r="H781" i="7"/>
  <c r="A782" i="7" s="1"/>
  <c r="D781" i="7"/>
  <c r="G781" i="7"/>
  <c r="F781" i="7"/>
  <c r="AC114" i="6"/>
  <c r="AC119" i="6"/>
  <c r="AB114" i="6"/>
  <c r="AB119" i="6"/>
  <c r="C782" i="7" l="1"/>
  <c r="B782" i="7"/>
  <c r="D782" i="7" l="1"/>
  <c r="H782" i="7"/>
  <c r="A783" i="7" s="1"/>
  <c r="F782" i="7"/>
  <c r="G782" i="7"/>
  <c r="C783" i="7" l="1"/>
  <c r="B783" i="7"/>
  <c r="D783" i="7" l="1"/>
  <c r="G783" i="7"/>
  <c r="F783" i="7"/>
  <c r="H783" i="7"/>
  <c r="A784" i="7" s="1"/>
  <c r="C784" i="7" l="1"/>
  <c r="B784" i="7"/>
  <c r="H784" i="7" l="1"/>
  <c r="A785" i="7" s="1"/>
  <c r="F784" i="7"/>
  <c r="D784" i="7"/>
  <c r="G784" i="7"/>
  <c r="C785" i="7" l="1"/>
  <c r="B785" i="7"/>
  <c r="H785" i="7" l="1"/>
  <c r="A786" i="7" s="1"/>
  <c r="G785" i="7"/>
  <c r="F785" i="7"/>
  <c r="D785" i="7"/>
  <c r="B786" i="7" l="1"/>
  <c r="C786" i="7"/>
  <c r="H786" i="7" l="1"/>
  <c r="A787" i="7" s="1"/>
  <c r="F786" i="7"/>
  <c r="D786" i="7"/>
  <c r="G786" i="7"/>
  <c r="B787" i="7" l="1"/>
  <c r="C787" i="7"/>
  <c r="G787" i="7" l="1"/>
  <c r="H787" i="7"/>
  <c r="A788" i="7" s="1"/>
  <c r="F787" i="7"/>
  <c r="D787" i="7"/>
  <c r="C788" i="7" l="1"/>
  <c r="B788" i="7"/>
  <c r="G788" i="7" l="1"/>
  <c r="H788" i="7"/>
  <c r="A789" i="7" s="1"/>
  <c r="F788" i="7"/>
  <c r="D788" i="7"/>
  <c r="C789" i="7" l="1"/>
  <c r="B789" i="7"/>
  <c r="H789" i="7" l="1"/>
  <c r="A790" i="7" s="1"/>
  <c r="F789" i="7"/>
  <c r="D789" i="7"/>
  <c r="G789" i="7"/>
  <c r="C790" i="7" l="1"/>
  <c r="B790" i="7"/>
  <c r="H790" i="7" l="1"/>
  <c r="A791" i="7" s="1"/>
  <c r="G790" i="7"/>
  <c r="F790" i="7"/>
  <c r="D790" i="7"/>
  <c r="C791" i="7" l="1"/>
  <c r="B791" i="7"/>
  <c r="H791" i="7" l="1"/>
  <c r="A792" i="7" s="1"/>
  <c r="G791" i="7"/>
  <c r="F791" i="7"/>
  <c r="D791" i="7"/>
  <c r="C792" i="7" l="1"/>
  <c r="B792" i="7"/>
  <c r="G792" i="7" l="1"/>
  <c r="H792" i="7"/>
  <c r="A793" i="7" s="1"/>
  <c r="F792" i="7"/>
  <c r="D792" i="7"/>
  <c r="C793" i="7" l="1"/>
  <c r="B793" i="7"/>
  <c r="D793" i="7" l="1"/>
  <c r="H793" i="7"/>
  <c r="A794" i="7" s="1"/>
  <c r="G793" i="7"/>
  <c r="F793" i="7"/>
  <c r="B794" i="7" l="1"/>
  <c r="C794" i="7"/>
  <c r="F794" i="7" l="1"/>
  <c r="H794" i="7"/>
  <c r="A795" i="7" s="1"/>
  <c r="G794" i="7"/>
  <c r="D794" i="7"/>
  <c r="C795" i="7" l="1"/>
  <c r="B795" i="7"/>
  <c r="F795" i="7" l="1"/>
  <c r="H795" i="7"/>
  <c r="A796" i="7" s="1"/>
  <c r="G795" i="7"/>
  <c r="D795" i="7"/>
  <c r="C796" i="7" l="1"/>
  <c r="B796" i="7"/>
  <c r="D796" i="7" l="1"/>
  <c r="H796" i="7"/>
  <c r="A797" i="7" s="1"/>
  <c r="G796" i="7"/>
  <c r="F796" i="7"/>
  <c r="C797" i="7" l="1"/>
  <c r="B797" i="7"/>
  <c r="F797" i="7" l="1"/>
  <c r="D797" i="7"/>
  <c r="G797" i="7"/>
  <c r="H797" i="7"/>
  <c r="A798" i="7" s="1"/>
  <c r="C798" i="7" l="1"/>
  <c r="B798" i="7"/>
  <c r="G798" i="7" l="1"/>
  <c r="F798" i="7"/>
  <c r="D798" i="7"/>
  <c r="H798" i="7"/>
  <c r="A799" i="7" s="1"/>
  <c r="C799" i="7" l="1"/>
  <c r="H7" i="7" s="1"/>
  <c r="B799" i="7"/>
  <c r="H6" i="7"/>
  <c r="H799" i="7" l="1"/>
  <c r="H10" i="7" s="1"/>
  <c r="F799" i="7"/>
  <c r="D799" i="7"/>
  <c r="H8" i="7" s="1"/>
  <c r="G79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Vertex42</author>
  </authors>
  <commentList>
    <comment ref="H2" authorId="0" shapeId="0" xr:uid="{093B4BF5-E9D0-41F4-A2D7-8FA338B25629}">
      <text>
        <r>
          <rPr>
            <b/>
            <u/>
            <sz val="8"/>
            <color indexed="81"/>
            <rFont val="Tahoma"/>
            <family val="2"/>
          </rPr>
          <t xml:space="preserve">Limited Use Policy
</t>
        </r>
        <r>
          <rPr>
            <sz val="8"/>
            <color indexed="81"/>
            <rFont val="Tahoma"/>
            <family val="2"/>
          </rPr>
          <t xml:space="preserve">You may make archival copies and customize this template (the "Software") for </t>
        </r>
        <r>
          <rPr>
            <b/>
            <sz val="8"/>
            <color indexed="81"/>
            <rFont val="Tahoma"/>
            <family val="2"/>
          </rPr>
          <t>personal and noncommercial use only</t>
        </r>
        <r>
          <rPr>
            <sz val="8"/>
            <color indexed="81"/>
            <rFont val="Tahoma"/>
            <family val="2"/>
          </rPr>
          <t xml:space="preserve">.  This Software or any document including or derived from this Software </t>
        </r>
        <r>
          <rPr>
            <b/>
            <sz val="8"/>
            <color indexed="10"/>
            <rFont val="Tahoma"/>
            <family val="2"/>
          </rPr>
          <t>may NOT be sold, distributed, published to an online gallery, or placed on a public server such as the internet</t>
        </r>
        <r>
          <rPr>
            <sz val="8"/>
            <color indexed="81"/>
            <rFont val="Tahoma"/>
            <family val="2"/>
          </rPr>
          <t xml:space="preserve"> without the express written permission of Vertex42 LLC.
</t>
        </r>
        <r>
          <rPr>
            <b/>
            <sz val="8"/>
            <color indexed="81"/>
            <rFont val="Tahoma"/>
            <family val="2"/>
          </rPr>
          <t>You may not remove or alter any logo, trademark, copyright, disclaimer, brand, hyperlink, terms of use, attribution, or other proprietary notices or marks within this software.</t>
        </r>
        <r>
          <rPr>
            <sz val="8"/>
            <color indexed="81"/>
            <rFont val="Tahoma"/>
            <family val="2"/>
          </rPr>
          <t xml:space="preserve">
We define </t>
        </r>
        <r>
          <rPr>
            <b/>
            <sz val="8"/>
            <color indexed="81"/>
            <rFont val="Tahoma"/>
            <family val="2"/>
          </rPr>
          <t>"Personal use"</t>
        </r>
        <r>
          <rPr>
            <sz val="8"/>
            <color indexed="81"/>
            <rFont val="Tahoma"/>
            <family val="2"/>
          </rPr>
          <t xml:space="preserve"> as </t>
        </r>
        <r>
          <rPr>
            <b/>
            <sz val="8"/>
            <color indexed="10"/>
            <rFont val="Tahoma"/>
            <family val="2"/>
          </rPr>
          <t>Non-Commercial</t>
        </r>
        <r>
          <rPr>
            <sz val="8"/>
            <color indexed="81"/>
            <rFont val="Tahoma"/>
            <family val="2"/>
          </rPr>
          <t xml:space="preserve"> use by you, your family, or by your close personal friends, on your own personal computer.
We define </t>
        </r>
        <r>
          <rPr>
            <b/>
            <sz val="8"/>
            <color indexed="81"/>
            <rFont val="Tahoma"/>
            <family val="2"/>
          </rPr>
          <t>"Commercial use"</t>
        </r>
        <r>
          <rPr>
            <sz val="8"/>
            <color indexed="81"/>
            <rFont val="Tahoma"/>
            <family val="2"/>
          </rPr>
          <t xml:space="preserve"> as any use in which a corporation or business or commercial entity derives or attempts to derive monetary gain and benefit, either directly or indirectly, from the use of the Software. This includes Government and Military entities, corporations, LLCs, sole-proprietorships, home-based businesses, and internet-based businesses.
</t>
        </r>
        <r>
          <rPr>
            <b/>
            <sz val="8"/>
            <color indexed="81"/>
            <rFont val="Tahoma"/>
            <family val="2"/>
          </rPr>
          <t>Caution:</t>
        </r>
        <r>
          <rPr>
            <sz val="8"/>
            <color indexed="81"/>
            <rFont val="Tahoma"/>
            <family val="2"/>
          </rPr>
          <t xml:space="preserve"> This spreadsheet is for educational and illustrative purposes only and should not be construed as financial advice. The results may not be exact, and may not apply to your specific situation. Please consult a qualified professional regarding financial decisions.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 ref="C10" authorId="1" shapeId="0" xr:uid="{50DCE513-3ABB-44A8-A1A4-6ECB3141B75A}">
      <text>
        <r>
          <rPr>
            <b/>
            <sz val="8"/>
            <color indexed="81"/>
            <rFont val="Tahoma"/>
            <family val="2"/>
          </rPr>
          <t>Payment Frequency:</t>
        </r>
        <r>
          <rPr>
            <sz val="8"/>
            <color indexed="81"/>
            <rFont val="Tahoma"/>
            <family val="2"/>
          </rPr>
          <t xml:space="preserve">
This defines the Payment Period, or the number of payments per year.</t>
        </r>
      </text>
    </comment>
    <comment ref="C14" authorId="1" shapeId="0" xr:uid="{6AC80F9C-E7CB-4AEA-AED2-8B90DE027315}">
      <text>
        <r>
          <rPr>
            <b/>
            <sz val="8"/>
            <color indexed="81"/>
            <rFont val="Tahoma"/>
            <family val="2"/>
          </rPr>
          <t>Estimated Payment:</t>
        </r>
        <r>
          <rPr>
            <sz val="8"/>
            <color indexed="81"/>
            <rFont val="Tahoma"/>
            <family val="2"/>
          </rPr>
          <t xml:space="preserve">
Due to the variable number of days in each month and rounding, the estimated payment may not result in the exact Number of Payments as indicated by the selected Term. You can enter a more precise payment in the Actual Payment field to make the amortization schedule more closely match the one provided by your bank or lender.</t>
        </r>
      </text>
    </comment>
    <comment ref="C15" authorId="1" shapeId="0" xr:uid="{3F5B4262-2977-4F1B-B8A2-20D8E88FE139}">
      <text>
        <r>
          <rPr>
            <b/>
            <sz val="8"/>
            <color indexed="81"/>
            <rFont val="Tahoma"/>
            <family val="2"/>
          </rPr>
          <t>Actual Payment:</t>
        </r>
        <r>
          <rPr>
            <sz val="8"/>
            <color indexed="81"/>
            <rFont val="Tahoma"/>
            <family val="2"/>
          </rPr>
          <t xml:space="preserve">
If you are trying to match the amortization schedule from a bank or lender, you can enter the actual amount here. You could also use this field to see how making extra payments effects things (by entering an amount larger than the normal payment).</t>
        </r>
      </text>
    </comment>
  </commentList>
</comments>
</file>

<file path=xl/sharedStrings.xml><?xml version="1.0" encoding="utf-8"?>
<sst xmlns="http://schemas.openxmlformats.org/spreadsheetml/2006/main" count="531" uniqueCount="347">
  <si>
    <t>Introduction to the Workbook</t>
  </si>
  <si>
    <t>INSTRUCTIONS</t>
  </si>
  <si>
    <t>This document serves as the Excel portion of the Rental Gap Program (RGP) Application, to be used in conjunction with the RGP Narrative Application.</t>
  </si>
  <si>
    <t>Throughout the workbook, please adhere to the following cell color prompts:</t>
  </si>
  <si>
    <t>Blue - empty cell to be filled in</t>
  </si>
  <si>
    <t>Yellow - formula cell that will autopopulate; cannot be changed</t>
  </si>
  <si>
    <t>BASIC PROJECT INFORMATION</t>
  </si>
  <si>
    <t>Date</t>
  </si>
  <si>
    <t>Project Name</t>
  </si>
  <si>
    <t>Project A</t>
  </si>
  <si>
    <t>Project Address</t>
  </si>
  <si>
    <t>923 E Street</t>
  </si>
  <si>
    <t>Developer/Sponsor</t>
  </si>
  <si>
    <t>Apex Developers</t>
  </si>
  <si>
    <t>Total Project Units</t>
  </si>
  <si>
    <t>PROJECT NAME</t>
  </si>
  <si>
    <t>DEVELOPER/SPONSOR</t>
  </si>
  <si>
    <t>Minimum Affordable Unit Verification</t>
  </si>
  <si>
    <t>Verification (MANDATORY)</t>
  </si>
  <si>
    <t>Total Number of Units (Affordable and Market-Rate)</t>
  </si>
  <si>
    <t>Proposed Number of Units Affordable to 30% AMI</t>
  </si>
  <si>
    <t>Proposed Number of Units Affordable to 50% AMI</t>
  </si>
  <si>
    <t>Proposed Number of Units Affordable to 60% AMI</t>
  </si>
  <si>
    <t>Total Number of Affordable Units</t>
  </si>
  <si>
    <t>MINIMUM REQUIREMENT MET?</t>
  </si>
  <si>
    <t>Development Budget with</t>
  </si>
  <si>
    <t>Permanent Sources</t>
  </si>
  <si>
    <t>Total Units</t>
  </si>
  <si>
    <t>Total Square Feet</t>
  </si>
  <si>
    <t>Total</t>
  </si>
  <si>
    <t>Per Unit</t>
  </si>
  <si>
    <t>Per Sq Ft</t>
  </si>
  <si>
    <t>Committed Sources of Funds</t>
  </si>
  <si>
    <t>Detail</t>
  </si>
  <si>
    <t>Permanent Financing - 1st Lien</t>
  </si>
  <si>
    <t>Permanent Financing - 2nd Lien</t>
  </si>
  <si>
    <t>Equity (LIHTC)</t>
  </si>
  <si>
    <t>Equity (Developer)</t>
  </si>
  <si>
    <t>Deferred development fee</t>
  </si>
  <si>
    <t>Other:</t>
  </si>
  <si>
    <t xml:space="preserve">Other: </t>
  </si>
  <si>
    <t>Total Committed Sources of Funds</t>
  </si>
  <si>
    <t>Pending/Proposed Sources of Funds</t>
  </si>
  <si>
    <t>RACP</t>
  </si>
  <si>
    <t>FHLB</t>
  </si>
  <si>
    <t>PHARE</t>
  </si>
  <si>
    <t>RGP Request</t>
  </si>
  <si>
    <t>Total Pending/Proposed Sources of Funds</t>
  </si>
  <si>
    <t>Total Sources of Funds</t>
  </si>
  <si>
    <t>Uses of Funds</t>
  </si>
  <si>
    <t>Hard Costs</t>
  </si>
  <si>
    <t>General Requirements</t>
  </si>
  <si>
    <t>Demolition</t>
  </si>
  <si>
    <t>Site Work</t>
  </si>
  <si>
    <t>Offsite Improvements</t>
  </si>
  <si>
    <t>Environmental Remediation</t>
  </si>
  <si>
    <t>Construction</t>
  </si>
  <si>
    <t>Builder's Overhead</t>
  </si>
  <si>
    <t>Builder's Profit</t>
  </si>
  <si>
    <t>Bond Premium</t>
  </si>
  <si>
    <t>Building Permits</t>
  </si>
  <si>
    <t>Hard Cost Contingency (% of hard costs)</t>
  </si>
  <si>
    <t>Total Hard Costs</t>
  </si>
  <si>
    <t>Fees</t>
  </si>
  <si>
    <t>Architectural Fee (Design &amp; Admin)</t>
  </si>
  <si>
    <t>Legal</t>
  </si>
  <si>
    <t xml:space="preserve">   Civil Engineering &amp; Survey</t>
  </si>
  <si>
    <t>Design &amp; Permitting (% of const exp)</t>
  </si>
  <si>
    <t>Soils/Structural Report</t>
  </si>
  <si>
    <t xml:space="preserve">Environmental Audit (Hazard Assessment) </t>
  </si>
  <si>
    <t>Energy &amp; Green Audits/Consulting</t>
  </si>
  <si>
    <t>Capital Needs Assessment</t>
  </si>
  <si>
    <t>Appraisal</t>
  </si>
  <si>
    <t>Market Study</t>
  </si>
  <si>
    <t xml:space="preserve">Cost Certification </t>
  </si>
  <si>
    <t>Part 58 Legal Posting</t>
  </si>
  <si>
    <t>if federal funds are used $1300</t>
  </si>
  <si>
    <t>RGP Origination Fee (2%)</t>
  </si>
  <si>
    <t>URA Inspection Fee</t>
  </si>
  <si>
    <t>$500/unit, max $15,000</t>
  </si>
  <si>
    <t>Total Fees</t>
  </si>
  <si>
    <t>Miscellaneous Development Expenses</t>
  </si>
  <si>
    <t>PHFA Application &amp; Legal Fees</t>
  </si>
  <si>
    <t>Tax Credit Reservation/Carryover Allocation/Cost Certification Fee</t>
  </si>
  <si>
    <t>Furnishings (Common Area)</t>
  </si>
  <si>
    <t>Rent Up Expense</t>
  </si>
  <si>
    <t>Relocation</t>
  </si>
  <si>
    <t>Utility Tap, Hook Up &amp; Municipal Fees</t>
  </si>
  <si>
    <t>Susidy Layering Review Fee</t>
  </si>
  <si>
    <t>Total Miscellaneous Development Expense</t>
  </si>
  <si>
    <t>Construction &amp; Permanent Loan Financing Charges</t>
  </si>
  <si>
    <t>Construction Loan Interest</t>
  </si>
  <si>
    <t>month const. period)</t>
  </si>
  <si>
    <t>Construction Loan Fees (Origination, Credit Enhancement, Application)</t>
  </si>
  <si>
    <t>Taxes During Construction</t>
  </si>
  <si>
    <t>Insurance During Construction</t>
  </si>
  <si>
    <t>Title Insurance</t>
  </si>
  <si>
    <t>Recording</t>
  </si>
  <si>
    <t>Construction Monitoring Fee</t>
  </si>
  <si>
    <t>Permanent Loan Fees (Origination, Reservation, Credit Enhancement)</t>
  </si>
  <si>
    <t>Soft Cost Contingency (% of soft costs excl Dev Fee)</t>
  </si>
  <si>
    <t>Total Construction &amp; Financing Charges:</t>
  </si>
  <si>
    <t>Acquisition</t>
  </si>
  <si>
    <t>Acquisition: Land</t>
  </si>
  <si>
    <t>Acquisition: Existing Structures</t>
  </si>
  <si>
    <t>Acquisition: Legal</t>
  </si>
  <si>
    <t>Acquisition Closing Costs</t>
  </si>
  <si>
    <t>Total Acquisition</t>
  </si>
  <si>
    <t>Reserves and Developer Fee</t>
  </si>
  <si>
    <t>Operating Reserve</t>
  </si>
  <si>
    <t>Prefunded Replacement Reserve</t>
  </si>
  <si>
    <t>Rental Subsidy Fund</t>
  </si>
  <si>
    <t>Other Reserves (Transformation, Development Contingency)</t>
  </si>
  <si>
    <t>Taxes &amp; Insurance Escrow (first year operations escrow)</t>
  </si>
  <si>
    <t>Supportive Services Escrow</t>
  </si>
  <si>
    <t xml:space="preserve">Developer Fee </t>
  </si>
  <si>
    <t>Total Reserves and Developer Fee</t>
  </si>
  <si>
    <t>Syndication Fees &amp; Expenses (tax credit projects only)</t>
  </si>
  <si>
    <t>Organizational</t>
  </si>
  <si>
    <t>Bridge Loan Interest</t>
  </si>
  <si>
    <t>Bridge Loan Fees &amp; Expenses</t>
  </si>
  <si>
    <t>Legal Fees</t>
  </si>
  <si>
    <t>Accountant's Fees</t>
  </si>
  <si>
    <t>Tax Credit Compliance &amp; Asset Monitoring Fee</t>
  </si>
  <si>
    <t>Other Compliance &amp; Monitoring Fees</t>
  </si>
  <si>
    <t>Total Syndication Fees &amp; Expenses</t>
  </si>
  <si>
    <t>Total Uses of Funds</t>
  </si>
  <si>
    <t>Applied</t>
  </si>
  <si>
    <t>Letter of interest</t>
  </si>
  <si>
    <t>Commitment</t>
  </si>
  <si>
    <t>Received</t>
  </si>
  <si>
    <t>Phased Sources and Uses</t>
  </si>
  <si>
    <t>Predevelopment Uses</t>
  </si>
  <si>
    <t>Predevelopment Sources</t>
  </si>
  <si>
    <t>Status</t>
  </si>
  <si>
    <t>Rate</t>
  </si>
  <si>
    <t>Term</t>
  </si>
  <si>
    <t>Amount</t>
  </si>
  <si>
    <t>Earnest money deposit</t>
  </si>
  <si>
    <t>Predevelopment loan:</t>
  </si>
  <si>
    <t xml:space="preserve">Grant: </t>
  </si>
  <si>
    <t>Environmental</t>
  </si>
  <si>
    <t>Developer/sponsor equity</t>
  </si>
  <si>
    <t>Building condition assessment</t>
  </si>
  <si>
    <t>Resident deposits</t>
  </si>
  <si>
    <t>Other</t>
  </si>
  <si>
    <t>Architect</t>
  </si>
  <si>
    <t>Other professional fees</t>
  </si>
  <si>
    <t>Total:</t>
  </si>
  <si>
    <t>Acquisition/Construction Uses</t>
  </si>
  <si>
    <r>
      <t>Acquisition/ Construction Sources</t>
    </r>
    <r>
      <rPr>
        <b/>
        <vertAlign val="superscript"/>
        <sz val="10"/>
        <color indexed="9"/>
        <rFont val="Arial"/>
        <family val="2"/>
      </rPr>
      <t>*</t>
    </r>
  </si>
  <si>
    <t>Predevelopment expenses included above</t>
  </si>
  <si>
    <t xml:space="preserve">1st mortgage: </t>
  </si>
  <si>
    <t>Acquisition of real estate</t>
  </si>
  <si>
    <t xml:space="preserve">2nd mortgage: </t>
  </si>
  <si>
    <t>Construction Contract</t>
  </si>
  <si>
    <t>3rd mortgage:</t>
  </si>
  <si>
    <t>Construction contingency</t>
  </si>
  <si>
    <t>Grant:</t>
  </si>
  <si>
    <t>Soft costs (not included in predevelopment period)</t>
  </si>
  <si>
    <t>Soft cost contingency</t>
  </si>
  <si>
    <t>LIHTC Equity</t>
  </si>
  <si>
    <t>Permanent Financing</t>
  </si>
  <si>
    <r>
      <t>Permanent Financing</t>
    </r>
    <r>
      <rPr>
        <b/>
        <vertAlign val="superscript"/>
        <sz val="10"/>
        <color indexed="9"/>
        <rFont val="Arial"/>
        <family val="2"/>
      </rPr>
      <t>*</t>
    </r>
  </si>
  <si>
    <t>Acquisition/construction &amp; predev expenses above</t>
  </si>
  <si>
    <t>1st mortgage:</t>
  </si>
  <si>
    <t>Lease up reserve</t>
  </si>
  <si>
    <t>2nd mortgage:</t>
  </si>
  <si>
    <t>Capitalized operating reserve</t>
  </si>
  <si>
    <t>Capitalized replacement reserve</t>
  </si>
  <si>
    <t>Resident downpayments</t>
  </si>
  <si>
    <r>
      <t xml:space="preserve">* </t>
    </r>
    <r>
      <rPr>
        <sz val="10"/>
        <rFont val="Arial"/>
        <family val="2"/>
      </rPr>
      <t xml:space="preserve"> All sources should be listed at the cumulative value in each phase.</t>
    </r>
  </si>
  <si>
    <t>Comparison with PHFA Median Costs</t>
  </si>
  <si>
    <t>Calculated Project Cost/SF</t>
  </si>
  <si>
    <t>Application Property Type</t>
  </si>
  <si>
    <t>Pennsylvania Median Cost/SF</t>
  </si>
  <si>
    <t>Over or Under?</t>
  </si>
  <si>
    <t>Mark Most Relevant Property Type(s) with "X"</t>
  </si>
  <si>
    <t>Single Family/Townhouse</t>
  </si>
  <si>
    <t>Multi-Story Elevator Building</t>
  </si>
  <si>
    <t>Adaptive Reuse Building</t>
  </si>
  <si>
    <t>Preservation</t>
  </si>
  <si>
    <t>Pittsburgh</t>
  </si>
  <si>
    <t>Relocation Budget</t>
  </si>
  <si>
    <t>Number of Units to be Relocated:</t>
  </si>
  <si>
    <t>Duration of Household Relocation, in months:</t>
  </si>
  <si>
    <t>Total Costs</t>
  </si>
  <si>
    <t>Per Unit Per Month</t>
  </si>
  <si>
    <t>Relocation Expenses</t>
  </si>
  <si>
    <t>Details:</t>
  </si>
  <si>
    <t>Moving Contractor</t>
  </si>
  <si>
    <t>Moving Supplies (if not included above)</t>
  </si>
  <si>
    <t>Temporary Storage</t>
  </si>
  <si>
    <t>Temporary Housing</t>
  </si>
  <si>
    <t>Coordination Staffing</t>
  </si>
  <si>
    <t>Compliance Consulting (if Uniform Relocation Act triggered)</t>
  </si>
  <si>
    <t>Total Relocation Expenses</t>
  </si>
  <si>
    <t>0 BR</t>
  </si>
  <si>
    <t>1 BR</t>
  </si>
  <si>
    <t>2 BR</t>
  </si>
  <si>
    <t>3 BR</t>
  </si>
  <si>
    <t>4 BR</t>
  </si>
  <si>
    <t>Project Operating Pro Forma</t>
  </si>
  <si>
    <t>Rental Income</t>
  </si>
  <si>
    <t>Unit Type</t>
  </si>
  <si>
    <t>Number of Units</t>
  </si>
  <si>
    <t>Per Unit Sq Ft</t>
  </si>
  <si>
    <t>Total Sq Ft</t>
  </si>
  <si>
    <t>Restriction on % AMI</t>
  </si>
  <si>
    <t>Per Unit Monthly Gross Rent</t>
  </si>
  <si>
    <t>Utility Deductions</t>
  </si>
  <si>
    <t>Per Unit Monthly Net Rent</t>
  </si>
  <si>
    <t>Per Unit Net Rent Per Sq Ft</t>
  </si>
  <si>
    <t>Total Monthly Net Income</t>
  </si>
  <si>
    <t>Total Annual Net Rent</t>
  </si>
  <si>
    <t>Market</t>
  </si>
  <si>
    <t>Operating Expenses</t>
  </si>
  <si>
    <t>Rent Increase Rate</t>
  </si>
  <si>
    <t>Expenses Increase Rate</t>
  </si>
  <si>
    <t>Note: Year 1 is the first full year of stabilized operations</t>
  </si>
  <si>
    <t>Year 1</t>
  </si>
  <si>
    <t>Year 1/Unit</t>
  </si>
  <si>
    <t>Year 2</t>
  </si>
  <si>
    <t>Year 3</t>
  </si>
  <si>
    <t>Year 4</t>
  </si>
  <si>
    <t>Year 5</t>
  </si>
  <si>
    <t>Year 6</t>
  </si>
  <si>
    <t>Year 7</t>
  </si>
  <si>
    <t>Year 8</t>
  </si>
  <si>
    <t>Year 9</t>
  </si>
  <si>
    <t>Year 10</t>
  </si>
  <si>
    <t>Year 11</t>
  </si>
  <si>
    <t>Year 12</t>
  </si>
  <si>
    <t>Year 13</t>
  </si>
  <si>
    <t>Year 14</t>
  </si>
  <si>
    <t>Year 15</t>
  </si>
  <si>
    <t>Year 16</t>
  </si>
  <si>
    <t>Year 17</t>
  </si>
  <si>
    <t>Year 18</t>
  </si>
  <si>
    <t>Year 19</t>
  </si>
  <si>
    <t>Year 20</t>
  </si>
  <si>
    <t>Income</t>
  </si>
  <si>
    <t>Sch. Gross Income - Residential</t>
  </si>
  <si>
    <t xml:space="preserve">   Vacancy Loss</t>
  </si>
  <si>
    <t>Other income (laundry)</t>
  </si>
  <si>
    <t xml:space="preserve">Other income  </t>
  </si>
  <si>
    <t>Supportive Services Funding</t>
  </si>
  <si>
    <t>Effective Gross Income</t>
  </si>
  <si>
    <t>Administrative</t>
  </si>
  <si>
    <t>Advertising &amp; Renting</t>
  </si>
  <si>
    <t>Office &amp; Telephone</t>
  </si>
  <si>
    <t>Management Fee</t>
  </si>
  <si>
    <t>Audit &amp; Accounting</t>
  </si>
  <si>
    <t>Admin Other</t>
  </si>
  <si>
    <t>Total Administrative</t>
  </si>
  <si>
    <t>Supportive Services</t>
  </si>
  <si>
    <t>Utilities</t>
  </si>
  <si>
    <t>Fuel Oil</t>
  </si>
  <si>
    <t xml:space="preserve">   Electricity</t>
  </si>
  <si>
    <t xml:space="preserve">Water  </t>
  </si>
  <si>
    <t>Gas</t>
  </si>
  <si>
    <t>Sewer</t>
  </si>
  <si>
    <t>Total Utilities</t>
  </si>
  <si>
    <t>Maintenance (excluding staff)</t>
  </si>
  <si>
    <t>Maintenance</t>
  </si>
  <si>
    <t>Janitorial &amp; Maintenance Supplies</t>
  </si>
  <si>
    <t>Operating/Maintenance Contracts</t>
  </si>
  <si>
    <t>Trash Removal</t>
  </si>
  <si>
    <t>Security Payroll/Contract</t>
  </si>
  <si>
    <t>Repairs Materials</t>
  </si>
  <si>
    <t>Maintenance contracts (HVAC, elevator, etc)</t>
  </si>
  <si>
    <t>Grounds &amp; Snow Removal</t>
  </si>
  <si>
    <t>Painting &amp; Decorating</t>
  </si>
  <si>
    <t>Total Maintenance</t>
  </si>
  <si>
    <t>Payroll Expense</t>
  </si>
  <si>
    <t>Office Salaries</t>
  </si>
  <si>
    <t>Manager Salaries</t>
  </si>
  <si>
    <t>Employee Rent Free Unit</t>
  </si>
  <si>
    <t>Janitor/Maintenance Salaries</t>
  </si>
  <si>
    <t>Payroll Tax/Workers Comp &amp; Employee Benefits</t>
  </si>
  <si>
    <t>Total Payroll Expense</t>
  </si>
  <si>
    <t>Taxes &amp; Insurance</t>
  </si>
  <si>
    <t>Real Estate Taxes</t>
  </si>
  <si>
    <t>Insurance (property, liability)</t>
  </si>
  <si>
    <t xml:space="preserve">   Misc. Taxes, Licenses &amp; Permits</t>
  </si>
  <si>
    <t>Total Taxes &amp; Insurance</t>
  </si>
  <si>
    <t>Replacement Reserves</t>
  </si>
  <si>
    <t>Operating Reserves</t>
  </si>
  <si>
    <t>Total Expenses</t>
  </si>
  <si>
    <t>Net Operating Income</t>
  </si>
  <si>
    <t>Debt Service</t>
  </si>
  <si>
    <t>First Lien</t>
  </si>
  <si>
    <t>Second Lien</t>
  </si>
  <si>
    <t>RGP - If Amortizing</t>
  </si>
  <si>
    <t>Total Debt Service (Must Pay)</t>
  </si>
  <si>
    <t>Cash Flow (after Must Pay Debt)</t>
  </si>
  <si>
    <t>Debt Service Coverage Ratio</t>
  </si>
  <si>
    <t>Cash Flow Debt Payments</t>
  </si>
  <si>
    <t>RGP - If Cashflow</t>
  </si>
  <si>
    <t>(minimum 50%)</t>
  </si>
  <si>
    <t>URA</t>
  </si>
  <si>
    <t>Developer Fee Loan</t>
  </si>
  <si>
    <t>Cash Flow Retained by Project</t>
  </si>
  <si>
    <t>Retained Cash Flow %</t>
  </si>
  <si>
    <t>Validation</t>
  </si>
  <si>
    <t>Simple Interest Loan Calculator</t>
  </si>
  <si>
    <t>HELP</t>
  </si>
  <si>
    <t>© 2008 Vertex42 LLC</t>
  </si>
  <si>
    <t>Payment Frequency Options</t>
  </si>
  <si>
    <t>Loan Information</t>
  </si>
  <si>
    <t>[42]</t>
  </si>
  <si>
    <t>Summary</t>
  </si>
  <si>
    <t>Frequency</t>
  </si>
  <si>
    <t>Payments/yr</t>
  </si>
  <si>
    <t>Months</t>
  </si>
  <si>
    <t>Loan Amount</t>
  </si>
  <si>
    <t>Daily Interest Rate</t>
  </si>
  <si>
    <t>Annual</t>
  </si>
  <si>
    <t>Annual Interest Rate</t>
  </si>
  <si>
    <t>Number of Payments</t>
  </si>
  <si>
    <t>Semi-Annual</t>
  </si>
  <si>
    <t>Term of Loan in Years</t>
  </si>
  <si>
    <t>Total Payments</t>
  </si>
  <si>
    <t>Quarterly</t>
  </si>
  <si>
    <t>First Day Interest Accrues</t>
  </si>
  <si>
    <t>Total Interest</t>
  </si>
  <si>
    <t>Bi-Monthly</t>
  </si>
  <si>
    <t>First Payment Date</t>
  </si>
  <si>
    <t>Balloon Payment</t>
  </si>
  <si>
    <t>Monthly</t>
  </si>
  <si>
    <t>Payment Frequency</t>
  </si>
  <si>
    <t>Semi-Monthly</t>
  </si>
  <si>
    <t>Days in Year</t>
  </si>
  <si>
    <t>Bi-Weekly</t>
  </si>
  <si>
    <t>n/a</t>
  </si>
  <si>
    <t>Balloon Payment #</t>
  </si>
  <si>
    <t>Weekly</t>
  </si>
  <si>
    <t>Chosen:</t>
  </si>
  <si>
    <t>(estimate)</t>
  </si>
  <si>
    <t>Amortization Schedule</t>
  </si>
  <si>
    <t>Pmt
No.</t>
  </si>
  <si>
    <t>Payment</t>
  </si>
  <si>
    <t>Interest
Accrued</t>
  </si>
  <si>
    <t>Interest
Balance</t>
  </si>
  <si>
    <t>Principal
Balance</t>
  </si>
  <si>
    <t>Total
Owed</t>
  </si>
  <si>
    <t>URA Legal Fee (up to $35,000 - assessed based on complexity of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</si>
</sst>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
    <numFmt numFmtId="165" formatCode="_(&quot;$&quot;* #,##0_);_(&quot;$&quot;* \(#,##0\);_(&quot;$&quot;* &quot;-&quot;??_);_(@_)"/>
    <numFmt numFmtId="166" formatCode="&quot;$&quot;#,##0"/>
    <numFmt numFmtId="167" formatCode="0.0000000%"/>
    <numFmt numFmtId="168" formatCode="_(* #,##0.0_);_(* \(#,##0.0\);_(* &quot;-&quot;??_);_(@_)"/>
    <numFmt numFmtId="169" formatCode="m/d/yy"/>
    <numFmt numFmtId="170" formatCode="m/d/yy;@"/>
  </numFmts>
  <fonts count="34" x14ac:knownFonts="1">
    <font>
      <sz val="11"/>
      <color theme="1"/>
      <name val="Calibri"/>
      <family val="2"/>
      <scheme val="minor"/>
    </font>
    <font>
      <sz val="11"/>
      <color theme="1"/>
      <name val="Calibri"/>
      <family val="2"/>
      <scheme val="minor"/>
    </font>
    <font>
      <b/>
      <u/>
      <sz val="24"/>
      <name val="Arial"/>
      <family val="2"/>
    </font>
    <font>
      <b/>
      <sz val="10"/>
      <color theme="0"/>
      <name val="Arial"/>
      <family val="2"/>
    </font>
    <font>
      <sz val="10"/>
      <color theme="0"/>
      <name val="Arial"/>
      <family val="2"/>
    </font>
    <font>
      <sz val="10"/>
      <name val="Arial"/>
      <family val="2"/>
    </font>
    <font>
      <b/>
      <sz val="10"/>
      <name val="Arial"/>
      <family val="2"/>
    </font>
    <font>
      <sz val="10"/>
      <color rgb="FFFF0000"/>
      <name val="Arial"/>
      <family val="2"/>
    </font>
    <font>
      <b/>
      <u/>
      <sz val="10"/>
      <name val="Arial"/>
      <family val="2"/>
    </font>
    <font>
      <b/>
      <sz val="10"/>
      <color rgb="FFFF0000"/>
      <name val="Arial"/>
      <family val="2"/>
    </font>
    <font>
      <u/>
      <sz val="10"/>
      <name val="Arial"/>
      <family val="2"/>
    </font>
    <font>
      <sz val="11"/>
      <color theme="1"/>
      <name val="Arial"/>
      <family val="2"/>
    </font>
    <font>
      <u/>
      <sz val="10"/>
      <color theme="0"/>
      <name val="Arial"/>
      <family val="2"/>
    </font>
    <font>
      <u val="singleAccounting"/>
      <sz val="10"/>
      <color theme="0"/>
      <name val="Arial"/>
      <family val="2"/>
    </font>
    <font>
      <b/>
      <vertAlign val="superscript"/>
      <sz val="10"/>
      <color indexed="9"/>
      <name val="Arial"/>
      <family val="2"/>
    </font>
    <font>
      <b/>
      <vertAlign val="superscript"/>
      <sz val="10"/>
      <name val="Arial"/>
      <family val="2"/>
    </font>
    <font>
      <u/>
      <sz val="10"/>
      <color theme="10"/>
      <name val="Arial"/>
      <family val="2"/>
    </font>
    <font>
      <u/>
      <sz val="11"/>
      <color theme="10"/>
      <name val="Calibri"/>
      <family val="2"/>
      <scheme val="minor"/>
    </font>
    <font>
      <b/>
      <sz val="18"/>
      <name val="Arial"/>
      <family val="2"/>
    </font>
    <font>
      <sz val="18"/>
      <name val="Arial"/>
      <family val="2"/>
    </font>
    <font>
      <sz val="10"/>
      <color indexed="9"/>
      <name val="Arial"/>
      <family val="2"/>
    </font>
    <font>
      <sz val="8"/>
      <name val="Arial"/>
      <family val="2"/>
    </font>
    <font>
      <sz val="11"/>
      <name val="Arial"/>
      <family val="2"/>
    </font>
    <font>
      <b/>
      <sz val="11"/>
      <color indexed="10"/>
      <name val="Arial"/>
      <family val="2"/>
    </font>
    <font>
      <sz val="12"/>
      <name val="Arial"/>
      <family val="2"/>
    </font>
    <font>
      <sz val="6"/>
      <color indexed="22"/>
      <name val="Arial"/>
      <family val="2"/>
    </font>
    <font>
      <sz val="6"/>
      <color indexed="9"/>
      <name val="Arial"/>
      <family val="2"/>
    </font>
    <font>
      <b/>
      <u/>
      <sz val="8"/>
      <color indexed="81"/>
      <name val="Tahoma"/>
      <family val="2"/>
    </font>
    <font>
      <sz val="8"/>
      <color indexed="81"/>
      <name val="Tahoma"/>
      <family val="2"/>
    </font>
    <font>
      <b/>
      <sz val="8"/>
      <color indexed="81"/>
      <name val="Tahoma"/>
      <family val="2"/>
    </font>
    <font>
      <b/>
      <sz val="8"/>
      <color indexed="10"/>
      <name val="Tahoma"/>
      <family val="2"/>
    </font>
    <font>
      <sz val="11"/>
      <color theme="0"/>
      <name val="Arial"/>
      <family val="2"/>
    </font>
    <font>
      <sz val="10"/>
      <color theme="1"/>
      <name val="Arial"/>
      <family val="2"/>
    </font>
    <font>
      <sz val="8"/>
      <color rgb="FF000000"/>
      <name val="Tahoma"/>
      <family val="2"/>
    </font>
  </fonts>
  <fills count="12">
    <fill>
      <patternFill patternType="none"/>
    </fill>
    <fill>
      <patternFill patternType="gray125"/>
    </fill>
    <fill>
      <patternFill patternType="solid">
        <fgColor theme="1"/>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indexed="22"/>
        <bgColor indexed="64"/>
      </patternFill>
    </fill>
    <fill>
      <patternFill patternType="solid">
        <fgColor rgb="FFC5D9F1"/>
        <bgColor indexed="64"/>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55"/>
      </left>
      <right style="thin">
        <color indexed="55"/>
      </right>
      <top/>
      <bottom style="thin">
        <color indexed="55"/>
      </bottom>
      <diagonal/>
    </border>
    <border>
      <left style="thin">
        <color indexed="55"/>
      </left>
      <right style="thin">
        <color indexed="55"/>
      </right>
      <top style="thin">
        <color indexed="55"/>
      </top>
      <bottom style="thin">
        <color indexed="64"/>
      </bottom>
      <diagonal/>
    </border>
  </borders>
  <cellStyleXfs count="10">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0" fontId="5" fillId="0" borderId="0"/>
    <xf numFmtId="9" fontId="5" fillId="0" borderId="0" applyFont="0" applyFill="0" applyBorder="0" applyAlignment="0" applyProtection="0"/>
    <xf numFmtId="0" fontId="16" fillId="0" borderId="0" applyNumberFormat="0" applyFill="0" applyBorder="0" applyAlignment="0" applyProtection="0"/>
    <xf numFmtId="43" fontId="1" fillId="0" borderId="0" applyFont="0" applyFill="0" applyBorder="0" applyAlignment="0" applyProtection="0"/>
    <xf numFmtId="0" fontId="17" fillId="0" borderId="0" applyNumberFormat="0" applyFill="0" applyBorder="0" applyAlignment="0" applyProtection="0"/>
  </cellStyleXfs>
  <cellXfs count="310">
    <xf numFmtId="0" fontId="0" fillId="0" borderId="0" xfId="0"/>
    <xf numFmtId="0" fontId="5" fillId="0" borderId="0" xfId="0" applyFont="1"/>
    <xf numFmtId="0" fontId="0" fillId="0" borderId="0" xfId="0" applyProtection="1">
      <protection locked="0"/>
    </xf>
    <xf numFmtId="164" fontId="0" fillId="0" borderId="0" xfId="0" applyNumberFormat="1"/>
    <xf numFmtId="6" fontId="0" fillId="0" borderId="0" xfId="0" applyNumberFormat="1"/>
    <xf numFmtId="0" fontId="6" fillId="0" borderId="2" xfId="0" applyFont="1" applyBorder="1"/>
    <xf numFmtId="0" fontId="0" fillId="0" borderId="3" xfId="0" applyBorder="1"/>
    <xf numFmtId="0" fontId="6" fillId="0" borderId="5" xfId="0" applyFont="1" applyBorder="1"/>
    <xf numFmtId="0" fontId="0" fillId="0" borderId="6" xfId="0" applyBorder="1"/>
    <xf numFmtId="0" fontId="6" fillId="0" borderId="0" xfId="0" applyFont="1"/>
    <xf numFmtId="38" fontId="7" fillId="0" borderId="0" xfId="0" applyNumberFormat="1" applyFont="1" applyAlignment="1">
      <alignment horizontal="center"/>
    </xf>
    <xf numFmtId="6" fontId="8" fillId="0" borderId="0" xfId="0" applyNumberFormat="1" applyFont="1" applyAlignment="1">
      <alignment horizontal="center"/>
    </xf>
    <xf numFmtId="0" fontId="6" fillId="6" borderId="11" xfId="0" applyFont="1" applyFill="1" applyBorder="1"/>
    <xf numFmtId="164" fontId="0" fillId="6" borderId="13" xfId="0" applyNumberFormat="1" applyFill="1" applyBorder="1"/>
    <xf numFmtId="0" fontId="5" fillId="0" borderId="11" xfId="0" applyFont="1" applyBorder="1" applyAlignment="1">
      <alignment horizontal="left" indent="1"/>
    </xf>
    <xf numFmtId="0" fontId="5" fillId="0" borderId="12" xfId="0" applyFont="1" applyBorder="1"/>
    <xf numFmtId="164" fontId="0" fillId="0" borderId="13" xfId="0" applyNumberFormat="1" applyBorder="1"/>
    <xf numFmtId="6" fontId="0" fillId="3" borderId="1" xfId="0" applyNumberFormat="1" applyFill="1" applyBorder="1"/>
    <xf numFmtId="6" fontId="6" fillId="3" borderId="1" xfId="0" applyNumberFormat="1" applyFont="1" applyFill="1" applyBorder="1"/>
    <xf numFmtId="0" fontId="0" fillId="6" borderId="12" xfId="0" applyFill="1" applyBorder="1"/>
    <xf numFmtId="0" fontId="0" fillId="0" borderId="12" xfId="0" applyBorder="1"/>
    <xf numFmtId="0" fontId="6" fillId="6" borderId="12" xfId="0" applyFont="1" applyFill="1" applyBorder="1"/>
    <xf numFmtId="0" fontId="3" fillId="2" borderId="11" xfId="0" applyFont="1" applyFill="1" applyBorder="1"/>
    <xf numFmtId="0" fontId="3" fillId="2" borderId="12" xfId="0" applyFont="1" applyFill="1" applyBorder="1"/>
    <xf numFmtId="164" fontId="3" fillId="2" borderId="13" xfId="0" applyNumberFormat="1" applyFont="1" applyFill="1" applyBorder="1"/>
    <xf numFmtId="38" fontId="7" fillId="0" borderId="0" xfId="0" applyNumberFormat="1" applyFont="1"/>
    <xf numFmtId="166" fontId="0" fillId="0" borderId="12" xfId="1" applyNumberFormat="1" applyFont="1" applyBorder="1" applyAlignment="1">
      <alignment horizontal="center"/>
    </xf>
    <xf numFmtId="0" fontId="0" fillId="0" borderId="13" xfId="0" applyBorder="1" applyAlignment="1">
      <alignment horizontal="center"/>
    </xf>
    <xf numFmtId="0" fontId="7" fillId="0" borderId="11" xfId="0" applyFont="1" applyBorder="1" applyAlignment="1">
      <alignment horizontal="left" indent="1"/>
    </xf>
    <xf numFmtId="166" fontId="7" fillId="0" borderId="12" xfId="1" applyNumberFormat="1" applyFont="1" applyBorder="1" applyAlignment="1">
      <alignment horizontal="center"/>
    </xf>
    <xf numFmtId="6" fontId="10" fillId="0" borderId="0" xfId="0" applyNumberFormat="1" applyFont="1"/>
    <xf numFmtId="0" fontId="0" fillId="3" borderId="1" xfId="0" applyFill="1" applyBorder="1"/>
    <xf numFmtId="0" fontId="0" fillId="6" borderId="1" xfId="0" applyFill="1" applyBorder="1"/>
    <xf numFmtId="0" fontId="0" fillId="10" borderId="1" xfId="0" applyFill="1" applyBorder="1" applyAlignment="1" applyProtection="1">
      <alignment horizontal="center"/>
      <protection locked="0"/>
    </xf>
    <xf numFmtId="0" fontId="5" fillId="0" borderId="0" xfId="2"/>
    <xf numFmtId="164" fontId="5" fillId="0" borderId="0" xfId="3" applyNumberFormat="1" applyFont="1"/>
    <xf numFmtId="165" fontId="5" fillId="0" borderId="0" xfId="4" applyNumberFormat="1" applyFont="1"/>
    <xf numFmtId="0" fontId="11" fillId="0" borderId="3" xfId="0" applyFont="1" applyBorder="1"/>
    <xf numFmtId="0" fontId="11" fillId="0" borderId="0" xfId="0" applyFont="1"/>
    <xf numFmtId="0" fontId="11" fillId="0" borderId="6" xfId="0" applyFont="1" applyBorder="1"/>
    <xf numFmtId="0" fontId="3" fillId="8" borderId="11" xfId="2" applyFont="1" applyFill="1" applyBorder="1"/>
    <xf numFmtId="0" fontId="4" fillId="8" borderId="13" xfId="2" applyFont="1" applyFill="1" applyBorder="1"/>
    <xf numFmtId="164" fontId="12" fillId="8" borderId="1" xfId="3" applyNumberFormat="1" applyFont="1" applyFill="1" applyBorder="1" applyAlignment="1">
      <alignment horizontal="center"/>
    </xf>
    <xf numFmtId="0" fontId="12" fillId="8" borderId="1" xfId="2" applyFont="1" applyFill="1" applyBorder="1" applyAlignment="1">
      <alignment horizontal="center"/>
    </xf>
    <xf numFmtId="165" fontId="13" fillId="8" borderId="1" xfId="4" applyNumberFormat="1" applyFont="1" applyFill="1" applyBorder="1" applyAlignment="1">
      <alignment horizontal="center"/>
    </xf>
    <xf numFmtId="0" fontId="5" fillId="0" borderId="11" xfId="2" applyBorder="1"/>
    <xf numFmtId="0" fontId="5" fillId="0" borderId="12" xfId="2" applyBorder="1"/>
    <xf numFmtId="0" fontId="5" fillId="0" borderId="13" xfId="2" applyBorder="1"/>
    <xf numFmtId="0" fontId="5" fillId="9" borderId="11" xfId="2" applyFill="1" applyBorder="1"/>
    <xf numFmtId="0" fontId="5" fillId="9" borderId="12" xfId="2" applyFill="1" applyBorder="1"/>
    <xf numFmtId="0" fontId="5" fillId="9" borderId="13" xfId="2" applyFill="1" applyBorder="1"/>
    <xf numFmtId="164" fontId="5" fillId="9" borderId="1" xfId="3" applyNumberFormat="1" applyFont="1" applyFill="1" applyBorder="1"/>
    <xf numFmtId="0" fontId="5" fillId="9" borderId="1" xfId="2" applyFill="1" applyBorder="1"/>
    <xf numFmtId="165" fontId="5" fillId="9" borderId="1" xfId="4" applyNumberFormat="1" applyFont="1" applyFill="1" applyBorder="1"/>
    <xf numFmtId="164" fontId="5" fillId="0" borderId="1" xfId="3" applyNumberFormat="1" applyFont="1" applyBorder="1"/>
    <xf numFmtId="0" fontId="5" fillId="0" borderId="1" xfId="2" applyBorder="1"/>
    <xf numFmtId="165" fontId="5" fillId="0" borderId="1" xfId="4" applyNumberFormat="1" applyFont="1" applyBorder="1"/>
    <xf numFmtId="165" fontId="5" fillId="0" borderId="0" xfId="4" applyNumberFormat="1" applyFont="1" applyBorder="1"/>
    <xf numFmtId="165" fontId="6" fillId="3" borderId="1" xfId="4" applyNumberFormat="1" applyFont="1" applyFill="1" applyBorder="1"/>
    <xf numFmtId="165" fontId="5" fillId="3" borderId="1" xfId="4" applyNumberFormat="1" applyFont="1" applyFill="1" applyBorder="1"/>
    <xf numFmtId="0" fontId="6" fillId="0" borderId="0" xfId="2" applyFont="1" applyAlignment="1">
      <alignment horizontal="right"/>
    </xf>
    <xf numFmtId="165" fontId="5" fillId="0" borderId="0" xfId="4" applyNumberFormat="1" applyFont="1" applyFill="1"/>
    <xf numFmtId="165" fontId="5" fillId="0" borderId="1" xfId="4" applyNumberFormat="1" applyFont="1" applyFill="1" applyBorder="1"/>
    <xf numFmtId="164" fontId="5" fillId="0" borderId="1" xfId="3" applyNumberFormat="1" applyFont="1" applyFill="1" applyBorder="1"/>
    <xf numFmtId="0" fontId="15" fillId="0" borderId="0" xfId="2" applyFont="1"/>
    <xf numFmtId="0" fontId="2" fillId="0" borderId="0" xfId="0" applyFont="1" applyAlignment="1">
      <alignment wrapText="1"/>
    </xf>
    <xf numFmtId="0" fontId="3" fillId="2" borderId="0" xfId="0" applyFont="1" applyFill="1"/>
    <xf numFmtId="0" fontId="4" fillId="2" borderId="0" xfId="0" applyFont="1" applyFill="1"/>
    <xf numFmtId="0" fontId="5" fillId="10" borderId="1" xfId="0" applyFont="1" applyFill="1" applyBorder="1"/>
    <xf numFmtId="38" fontId="0" fillId="3" borderId="1" xfId="0" applyNumberFormat="1" applyFill="1" applyBorder="1" applyAlignment="1">
      <alignment horizontal="left"/>
    </xf>
    <xf numFmtId="38" fontId="5" fillId="0" borderId="0" xfId="0" applyNumberFormat="1" applyFont="1" applyAlignment="1">
      <alignment horizontal="left"/>
    </xf>
    <xf numFmtId="3" fontId="0" fillId="10" borderId="19" xfId="0" applyNumberFormat="1" applyFill="1" applyBorder="1" applyProtection="1">
      <protection locked="0"/>
    </xf>
    <xf numFmtId="0" fontId="5" fillId="10" borderId="12" xfId="0" applyFont="1" applyFill="1" applyBorder="1" applyProtection="1">
      <protection locked="0"/>
    </xf>
    <xf numFmtId="6" fontId="0" fillId="10" borderId="1" xfId="0" applyNumberFormat="1" applyFill="1" applyBorder="1" applyProtection="1">
      <protection locked="0"/>
    </xf>
    <xf numFmtId="0" fontId="0" fillId="10" borderId="12" xfId="0" applyFill="1" applyBorder="1" applyProtection="1">
      <protection locked="0"/>
    </xf>
    <xf numFmtId="0" fontId="6" fillId="10" borderId="12" xfId="0" applyFont="1" applyFill="1" applyBorder="1" applyProtection="1">
      <protection locked="0"/>
    </xf>
    <xf numFmtId="6" fontId="5" fillId="10" borderId="1" xfId="0" applyNumberFormat="1" applyFont="1" applyFill="1" applyBorder="1" applyProtection="1">
      <protection locked="0"/>
    </xf>
    <xf numFmtId="165" fontId="5" fillId="10" borderId="1" xfId="4" applyNumberFormat="1" applyFont="1" applyFill="1" applyBorder="1" applyProtection="1">
      <protection locked="0"/>
    </xf>
    <xf numFmtId="0" fontId="5" fillId="10" borderId="13" xfId="2" applyFill="1" applyBorder="1" applyProtection="1">
      <protection locked="0"/>
    </xf>
    <xf numFmtId="164" fontId="5" fillId="10" borderId="1" xfId="3" applyNumberFormat="1" applyFont="1" applyFill="1" applyBorder="1" applyProtection="1">
      <protection locked="0"/>
    </xf>
    <xf numFmtId="0" fontId="5" fillId="10" borderId="1" xfId="2" applyFill="1" applyBorder="1" applyProtection="1">
      <protection locked="0"/>
    </xf>
    <xf numFmtId="0" fontId="5" fillId="10" borderId="11" xfId="2" applyFill="1" applyBorder="1" applyProtection="1">
      <protection locked="0"/>
    </xf>
    <xf numFmtId="3" fontId="0" fillId="10" borderId="1" xfId="0" applyNumberFormat="1" applyFill="1" applyBorder="1" applyProtection="1">
      <protection locked="0"/>
    </xf>
    <xf numFmtId="0" fontId="5" fillId="10" borderId="1" xfId="5" applyFill="1" applyBorder="1" applyProtection="1">
      <protection locked="0"/>
    </xf>
    <xf numFmtId="9" fontId="5" fillId="10" borderId="1" xfId="5" applyNumberFormat="1" applyFill="1" applyBorder="1" applyAlignment="1" applyProtection="1">
      <alignment horizontal="center"/>
      <protection locked="0"/>
    </xf>
    <xf numFmtId="166" fontId="5" fillId="10" borderId="1" xfId="5" applyNumberFormat="1" applyFill="1" applyBorder="1" applyProtection="1">
      <protection locked="0"/>
    </xf>
    <xf numFmtId="164" fontId="5" fillId="10" borderId="20" xfId="5" applyNumberFormat="1" applyFill="1" applyBorder="1" applyProtection="1">
      <protection locked="0"/>
    </xf>
    <xf numFmtId="6" fontId="5" fillId="10" borderId="1" xfId="5" applyNumberFormat="1" applyFill="1" applyBorder="1" applyProtection="1">
      <protection locked="0"/>
    </xf>
    <xf numFmtId="6" fontId="5" fillId="10" borderId="1" xfId="5" applyNumberFormat="1" applyFill="1" applyBorder="1" applyAlignment="1" applyProtection="1">
      <alignment vertical="center"/>
      <protection locked="0"/>
    </xf>
    <xf numFmtId="0" fontId="5" fillId="6" borderId="12" xfId="2" applyFill="1" applyBorder="1"/>
    <xf numFmtId="165" fontId="5" fillId="6" borderId="1" xfId="4" applyNumberFormat="1" applyFont="1" applyFill="1" applyBorder="1"/>
    <xf numFmtId="165" fontId="5" fillId="6" borderId="0" xfId="4" applyNumberFormat="1" applyFont="1" applyFill="1"/>
    <xf numFmtId="0" fontId="5" fillId="6" borderId="11" xfId="2" applyFill="1" applyBorder="1"/>
    <xf numFmtId="0" fontId="5" fillId="9" borderId="13" xfId="2" applyFill="1" applyBorder="1" applyProtection="1">
      <protection locked="0"/>
    </xf>
    <xf numFmtId="0" fontId="5" fillId="6" borderId="13" xfId="2" applyFill="1" applyBorder="1" applyProtection="1">
      <protection locked="0"/>
    </xf>
    <xf numFmtId="0" fontId="5" fillId="0" borderId="13" xfId="2" applyBorder="1" applyProtection="1">
      <protection locked="0"/>
    </xf>
    <xf numFmtId="0" fontId="5" fillId="10" borderId="11" xfId="0" applyFont="1" applyFill="1" applyBorder="1" applyAlignment="1" applyProtection="1">
      <alignment horizontal="left" indent="1"/>
      <protection locked="0"/>
    </xf>
    <xf numFmtId="0" fontId="0" fillId="10" borderId="0" xfId="0" applyFill="1" applyProtection="1">
      <protection locked="0"/>
    </xf>
    <xf numFmtId="0" fontId="6" fillId="10" borderId="17" xfId="0" applyFont="1" applyFill="1" applyBorder="1" applyProtection="1">
      <protection locked="0"/>
    </xf>
    <xf numFmtId="0" fontId="5" fillId="10" borderId="17" xfId="0" applyFont="1" applyFill="1" applyBorder="1" applyProtection="1">
      <protection locked="0"/>
    </xf>
    <xf numFmtId="0" fontId="5" fillId="10" borderId="12" xfId="5" applyFill="1" applyBorder="1" applyProtection="1">
      <protection locked="0"/>
    </xf>
    <xf numFmtId="0" fontId="5" fillId="10" borderId="12" xfId="5" applyFill="1" applyBorder="1" applyAlignment="1" applyProtection="1">
      <alignment horizontal="left" vertical="center" wrapText="1" indent="1"/>
      <protection locked="0"/>
    </xf>
    <xf numFmtId="0" fontId="17" fillId="0" borderId="0" xfId="9" applyAlignment="1">
      <alignment horizontal="center"/>
    </xf>
    <xf numFmtId="0" fontId="21" fillId="0" borderId="0" xfId="0" applyFont="1" applyAlignment="1">
      <alignment horizontal="right"/>
    </xf>
    <xf numFmtId="0" fontId="20" fillId="0" borderId="0" xfId="0" applyFont="1"/>
    <xf numFmtId="0" fontId="0" fillId="0" borderId="17" xfId="0" applyBorder="1" applyAlignment="1">
      <alignment horizontal="right"/>
    </xf>
    <xf numFmtId="0" fontId="22" fillId="0" borderId="0" xfId="0" applyFont="1" applyAlignment="1">
      <alignment horizontal="right" indent="1"/>
    </xf>
    <xf numFmtId="167" fontId="22" fillId="0" borderId="0" xfId="3" applyNumberFormat="1" applyFont="1"/>
    <xf numFmtId="0" fontId="0" fillId="0" borderId="0" xfId="0" applyAlignment="1">
      <alignment horizontal="right"/>
    </xf>
    <xf numFmtId="10" fontId="22" fillId="0" borderId="21" xfId="3" applyNumberFormat="1" applyFont="1" applyBorder="1" applyProtection="1">
      <protection locked="0"/>
    </xf>
    <xf numFmtId="168" fontId="22" fillId="0" borderId="21" xfId="8" applyNumberFormat="1" applyFont="1" applyBorder="1" applyProtection="1">
      <protection locked="0"/>
    </xf>
    <xf numFmtId="44" fontId="22" fillId="0" borderId="0" xfId="0" applyNumberFormat="1" applyFont="1"/>
    <xf numFmtId="14" fontId="22" fillId="0" borderId="21" xfId="0" applyNumberFormat="1" applyFont="1" applyBorder="1" applyAlignment="1" applyProtection="1">
      <alignment horizontal="right"/>
      <protection locked="0"/>
    </xf>
    <xf numFmtId="0" fontId="23" fillId="0" borderId="0" xfId="0" applyFont="1" applyAlignment="1">
      <alignment horizontal="right"/>
    </xf>
    <xf numFmtId="0" fontId="5" fillId="0" borderId="0" xfId="0" applyFont="1" applyAlignment="1">
      <alignment horizontal="right"/>
    </xf>
    <xf numFmtId="0" fontId="0" fillId="9" borderId="0" xfId="0" applyFill="1" applyAlignment="1">
      <alignment horizontal="right"/>
    </xf>
    <xf numFmtId="0" fontId="0" fillId="9" borderId="0" xfId="0" applyFill="1"/>
    <xf numFmtId="44" fontId="24" fillId="0" borderId="0" xfId="0" applyNumberFormat="1" applyFont="1"/>
    <xf numFmtId="0" fontId="21" fillId="0" borderId="0" xfId="0" applyFont="1"/>
    <xf numFmtId="44" fontId="24" fillId="0" borderId="21" xfId="4" applyFont="1" applyBorder="1" applyProtection="1">
      <protection locked="0"/>
    </xf>
    <xf numFmtId="0" fontId="25" fillId="0" borderId="0" xfId="0" applyFont="1"/>
    <xf numFmtId="0" fontId="24" fillId="0" borderId="0" xfId="0" applyFont="1"/>
    <xf numFmtId="0" fontId="26" fillId="0" borderId="0" xfId="0" applyFont="1" applyAlignment="1">
      <alignment horizontal="right"/>
    </xf>
    <xf numFmtId="4" fontId="0" fillId="0" borderId="0" xfId="0" applyNumberFormat="1"/>
    <xf numFmtId="0" fontId="21" fillId="0" borderId="0" xfId="0" applyFont="1" applyAlignment="1">
      <alignment horizontal="center"/>
    </xf>
    <xf numFmtId="170" fontId="21" fillId="0" borderId="0" xfId="0" applyNumberFormat="1" applyFont="1" applyAlignment="1">
      <alignment horizontal="right"/>
    </xf>
    <xf numFmtId="4" fontId="21" fillId="0" borderId="0" xfId="0" applyNumberFormat="1" applyFont="1" applyAlignment="1">
      <alignment horizontal="right"/>
    </xf>
    <xf numFmtId="44" fontId="0" fillId="0" borderId="0" xfId="4" applyFont="1"/>
    <xf numFmtId="0" fontId="5" fillId="11" borderId="0" xfId="0" applyFont="1" applyFill="1"/>
    <xf numFmtId="0" fontId="22" fillId="11" borderId="0" xfId="0" applyFont="1" applyFill="1" applyAlignment="1">
      <alignment horizontal="right" indent="1"/>
    </xf>
    <xf numFmtId="0" fontId="21" fillId="11" borderId="0" xfId="0" applyFont="1" applyFill="1" applyAlignment="1">
      <alignment horizontal="center"/>
    </xf>
    <xf numFmtId="169" fontId="21" fillId="11" borderId="0" xfId="0" applyNumberFormat="1" applyFont="1" applyFill="1" applyAlignment="1">
      <alignment horizontal="right"/>
    </xf>
    <xf numFmtId="165" fontId="21" fillId="11" borderId="0" xfId="0" applyNumberFormat="1" applyFont="1" applyFill="1"/>
    <xf numFmtId="0" fontId="5" fillId="4" borderId="11" xfId="2" applyFill="1" applyBorder="1"/>
    <xf numFmtId="0" fontId="5" fillId="6" borderId="13" xfId="2" applyFill="1" applyBorder="1"/>
    <xf numFmtId="0" fontId="5" fillId="4" borderId="13" xfId="2" applyFill="1" applyBorder="1" applyProtection="1">
      <protection locked="0"/>
    </xf>
    <xf numFmtId="0" fontId="18" fillId="10" borderId="17" xfId="0" applyFont="1" applyFill="1" applyBorder="1" applyAlignment="1">
      <alignment vertical="center"/>
    </xf>
    <xf numFmtId="0" fontId="19" fillId="10" borderId="17" xfId="0" applyFont="1" applyFill="1" applyBorder="1"/>
    <xf numFmtId="0" fontId="20" fillId="10" borderId="17" xfId="0" applyFont="1" applyFill="1" applyBorder="1"/>
    <xf numFmtId="6" fontId="0" fillId="5" borderId="1" xfId="0" applyNumberFormat="1" applyFill="1" applyBorder="1"/>
    <xf numFmtId="0" fontId="5" fillId="0" borderId="17" xfId="0" applyFont="1" applyBorder="1"/>
    <xf numFmtId="0" fontId="0" fillId="0" borderId="17" xfId="0" applyBorder="1"/>
    <xf numFmtId="0" fontId="0" fillId="0" borderId="13" xfId="0" applyBorder="1"/>
    <xf numFmtId="0" fontId="22" fillId="10" borderId="17" xfId="0" applyFont="1" applyFill="1" applyBorder="1" applyAlignment="1">
      <alignment horizontal="left" vertical="center" indent="1"/>
    </xf>
    <xf numFmtId="0" fontId="6" fillId="10" borderId="17" xfId="0" applyFont="1" applyFill="1" applyBorder="1" applyAlignment="1">
      <alignment horizontal="center" wrapText="1"/>
    </xf>
    <xf numFmtId="44" fontId="22" fillId="0" borderId="23" xfId="4" applyFont="1" applyBorder="1" applyProtection="1">
      <protection locked="0"/>
    </xf>
    <xf numFmtId="0" fontId="6" fillId="10" borderId="17" xfId="0" applyFont="1" applyFill="1" applyBorder="1" applyAlignment="1">
      <alignment horizontal="left" vertical="center" indent="1"/>
    </xf>
    <xf numFmtId="0" fontId="22" fillId="10" borderId="17" xfId="0" applyFont="1" applyFill="1" applyBorder="1" applyAlignment="1">
      <alignment horizontal="center" wrapText="1"/>
    </xf>
    <xf numFmtId="0" fontId="22" fillId="10" borderId="17" xfId="0" applyFont="1" applyFill="1" applyBorder="1" applyAlignment="1">
      <alignment horizontal="right" wrapText="1"/>
    </xf>
    <xf numFmtId="0" fontId="31" fillId="0" borderId="0" xfId="0" applyFont="1" applyAlignment="1">
      <alignment horizontal="right" indent="1"/>
    </xf>
    <xf numFmtId="44" fontId="31" fillId="0" borderId="0" xfId="0" applyNumberFormat="1" applyFont="1"/>
    <xf numFmtId="0" fontId="4" fillId="0" borderId="0" xfId="0" applyFont="1"/>
    <xf numFmtId="0" fontId="31" fillId="0" borderId="0" xfId="0" applyFont="1" applyProtection="1">
      <protection locked="0"/>
    </xf>
    <xf numFmtId="0" fontId="22" fillId="0" borderId="24" xfId="0" applyFont="1" applyBorder="1" applyProtection="1">
      <protection locked="0"/>
    </xf>
    <xf numFmtId="0" fontId="0" fillId="5" borderId="1" xfId="0" applyFill="1" applyBorder="1" applyAlignment="1">
      <alignment horizontal="center"/>
    </xf>
    <xf numFmtId="0" fontId="5" fillId="10" borderId="16" xfId="0" applyFont="1" applyFill="1" applyBorder="1" applyAlignment="1" applyProtection="1">
      <alignment horizontal="left" indent="1"/>
      <protection locked="0"/>
    </xf>
    <xf numFmtId="0" fontId="0" fillId="4" borderId="0" xfId="0" applyFill="1"/>
    <xf numFmtId="0" fontId="5" fillId="4" borderId="0" xfId="0" applyFont="1" applyFill="1"/>
    <xf numFmtId="0" fontId="0" fillId="4" borderId="15" xfId="0" applyFill="1" applyBorder="1"/>
    <xf numFmtId="38" fontId="0" fillId="5" borderId="1" xfId="0" applyNumberFormat="1" applyFill="1" applyBorder="1" applyAlignment="1">
      <alignment horizontal="center"/>
    </xf>
    <xf numFmtId="0" fontId="0" fillId="4" borderId="18" xfId="0" applyFill="1" applyBorder="1"/>
    <xf numFmtId="0" fontId="5" fillId="4" borderId="0" xfId="0" applyFont="1" applyFill="1" applyAlignment="1">
      <alignment horizontal="center"/>
    </xf>
    <xf numFmtId="0" fontId="7" fillId="4" borderId="0" xfId="0" applyFont="1" applyFill="1" applyAlignment="1">
      <alignment horizontal="left"/>
    </xf>
    <xf numFmtId="0" fontId="5" fillId="4" borderId="0" xfId="0" applyFont="1" applyFill="1" applyAlignment="1">
      <alignment vertical="center" wrapText="1"/>
    </xf>
    <xf numFmtId="0" fontId="6" fillId="4" borderId="2" xfId="0" applyFont="1" applyFill="1" applyBorder="1"/>
    <xf numFmtId="0" fontId="6" fillId="4" borderId="5" xfId="0" applyFont="1" applyFill="1" applyBorder="1"/>
    <xf numFmtId="0" fontId="2" fillId="4" borderId="0" xfId="0" applyFont="1" applyFill="1" applyAlignment="1">
      <alignment wrapText="1"/>
    </xf>
    <xf numFmtId="0" fontId="3" fillId="2" borderId="8" xfId="0" applyFont="1" applyFill="1" applyBorder="1"/>
    <xf numFmtId="0" fontId="3" fillId="2" borderId="9" xfId="0" applyFont="1" applyFill="1" applyBorder="1"/>
    <xf numFmtId="0" fontId="3" fillId="2" borderId="10" xfId="0" applyFont="1" applyFill="1" applyBorder="1" applyAlignment="1">
      <alignment horizontal="center"/>
    </xf>
    <xf numFmtId="38" fontId="0" fillId="4" borderId="0" xfId="0" applyNumberFormat="1" applyFill="1"/>
    <xf numFmtId="0" fontId="0" fillId="0" borderId="12" xfId="0" applyBorder="1" applyProtection="1">
      <protection locked="0"/>
    </xf>
    <xf numFmtId="0" fontId="6" fillId="0" borderId="17" xfId="0" applyFont="1" applyBorder="1" applyProtection="1">
      <protection locked="0"/>
    </xf>
    <xf numFmtId="0" fontId="6" fillId="0" borderId="12" xfId="0" applyFont="1" applyBorder="1" applyProtection="1">
      <protection locked="0"/>
    </xf>
    <xf numFmtId="44" fontId="5" fillId="5" borderId="1" xfId="5" applyNumberFormat="1" applyFill="1" applyBorder="1"/>
    <xf numFmtId="0" fontId="5" fillId="0" borderId="0" xfId="5"/>
    <xf numFmtId="0" fontId="3" fillId="2" borderId="0" xfId="5" applyFont="1" applyFill="1"/>
    <xf numFmtId="0" fontId="5" fillId="0" borderId="1" xfId="5" applyBorder="1" applyAlignment="1">
      <alignment horizontal="center" vertical="center" wrapText="1"/>
    </xf>
    <xf numFmtId="0" fontId="5" fillId="0" borderId="0" xfId="5" applyAlignment="1">
      <alignment horizontal="center" vertical="center"/>
    </xf>
    <xf numFmtId="0" fontId="5" fillId="3" borderId="1" xfId="5" applyFill="1" applyBorder="1"/>
    <xf numFmtId="166" fontId="5" fillId="3" borderId="1" xfId="5" applyNumberFormat="1" applyFill="1" applyBorder="1"/>
    <xf numFmtId="4" fontId="5" fillId="3" borderId="1" xfId="5" applyNumberFormat="1" applyFill="1" applyBorder="1"/>
    <xf numFmtId="0" fontId="6" fillId="3" borderId="1" xfId="5" applyFont="1" applyFill="1" applyBorder="1" applyAlignment="1">
      <alignment vertical="center"/>
    </xf>
    <xf numFmtId="0" fontId="6" fillId="0" borderId="1" xfId="5" applyFont="1" applyBorder="1" applyAlignment="1">
      <alignment vertical="center"/>
    </xf>
    <xf numFmtId="166" fontId="6" fillId="3" borderId="1" xfId="5" applyNumberFormat="1" applyFont="1" applyFill="1" applyBorder="1" applyAlignment="1">
      <alignment vertical="center"/>
    </xf>
    <xf numFmtId="0" fontId="5" fillId="0" borderId="0" xfId="5" applyAlignment="1">
      <alignment vertical="center"/>
    </xf>
    <xf numFmtId="0" fontId="5" fillId="0" borderId="0" xfId="5" applyAlignment="1">
      <alignment vertical="center" wrapText="1"/>
    </xf>
    <xf numFmtId="166" fontId="5" fillId="0" borderId="0" xfId="5" applyNumberFormat="1" applyAlignment="1">
      <alignment vertical="center"/>
    </xf>
    <xf numFmtId="0" fontId="5" fillId="0" borderId="11" xfId="5" applyBorder="1"/>
    <xf numFmtId="0" fontId="5" fillId="0" borderId="12" xfId="5" applyBorder="1"/>
    <xf numFmtId="164" fontId="5" fillId="3" borderId="20" xfId="5" applyNumberFormat="1" applyFill="1" applyBorder="1"/>
    <xf numFmtId="0" fontId="6" fillId="0" borderId="0" xfId="5" applyFont="1"/>
    <xf numFmtId="0" fontId="8" fillId="0" borderId="0" xfId="5" applyFont="1" applyAlignment="1">
      <alignment horizontal="center"/>
    </xf>
    <xf numFmtId="0" fontId="6" fillId="6" borderId="11" xfId="5" applyFont="1" applyFill="1" applyBorder="1"/>
    <xf numFmtId="0" fontId="6" fillId="6" borderId="12" xfId="5" applyFont="1" applyFill="1" applyBorder="1"/>
    <xf numFmtId="0" fontId="6" fillId="6" borderId="13" xfId="5" applyFont="1" applyFill="1" applyBorder="1"/>
    <xf numFmtId="6" fontId="5" fillId="0" borderId="0" xfId="5" applyNumberFormat="1"/>
    <xf numFmtId="0" fontId="5" fillId="0" borderId="11" xfId="5" applyBorder="1" applyAlignment="1">
      <alignment horizontal="left" indent="1"/>
    </xf>
    <xf numFmtId="0" fontId="5" fillId="0" borderId="10" xfId="5" applyBorder="1"/>
    <xf numFmtId="6" fontId="5" fillId="3" borderId="13" xfId="5" applyNumberFormat="1" applyFill="1" applyBorder="1"/>
    <xf numFmtId="6" fontId="5" fillId="3" borderId="1" xfId="5" applyNumberFormat="1" applyFill="1" applyBorder="1"/>
    <xf numFmtId="0" fontId="5" fillId="0" borderId="18" xfId="5" applyBorder="1"/>
    <xf numFmtId="0" fontId="5" fillId="0" borderId="13" xfId="5" applyBorder="1"/>
    <xf numFmtId="6" fontId="5" fillId="0" borderId="1" xfId="5" applyNumberFormat="1" applyBorder="1"/>
    <xf numFmtId="0" fontId="6" fillId="0" borderId="11" xfId="5" applyFont="1" applyBorder="1"/>
    <xf numFmtId="6" fontId="6" fillId="3" borderId="1" xfId="5" applyNumberFormat="1" applyFont="1" applyFill="1" applyBorder="1"/>
    <xf numFmtId="0" fontId="6" fillId="6" borderId="0" xfId="0" applyFont="1" applyFill="1"/>
    <xf numFmtId="0" fontId="5" fillId="0" borderId="11" xfId="5" applyBorder="1" applyAlignment="1">
      <alignment horizontal="left" wrapText="1" indent="1"/>
    </xf>
    <xf numFmtId="0" fontId="5" fillId="0" borderId="14" xfId="5" applyBorder="1" applyAlignment="1">
      <alignment horizontal="left" indent="1"/>
    </xf>
    <xf numFmtId="6" fontId="5" fillId="3" borderId="0" xfId="5" applyNumberFormat="1" applyFill="1"/>
    <xf numFmtId="0" fontId="5" fillId="0" borderId="14" xfId="5" applyBorder="1" applyAlignment="1">
      <alignment horizontal="left" wrapText="1" indent="1"/>
    </xf>
    <xf numFmtId="6" fontId="5" fillId="3" borderId="1" xfId="5" applyNumberFormat="1" applyFill="1" applyBorder="1" applyAlignment="1">
      <alignment vertical="center"/>
    </xf>
    <xf numFmtId="2" fontId="6" fillId="0" borderId="11" xfId="5" applyNumberFormat="1" applyFont="1" applyBorder="1"/>
    <xf numFmtId="2" fontId="5" fillId="0" borderId="12" xfId="5" applyNumberFormat="1" applyBorder="1"/>
    <xf numFmtId="2" fontId="5" fillId="0" borderId="13" xfId="5" applyNumberFormat="1" applyBorder="1"/>
    <xf numFmtId="2" fontId="6" fillId="3" borderId="1" xfId="5" applyNumberFormat="1" applyFont="1" applyFill="1" applyBorder="1"/>
    <xf numFmtId="2" fontId="5" fillId="0" borderId="0" xfId="5" applyNumberFormat="1"/>
    <xf numFmtId="0" fontId="6" fillId="6" borderId="10" xfId="5" applyFont="1" applyFill="1" applyBorder="1"/>
    <xf numFmtId="0" fontId="6" fillId="6" borderId="18" xfId="5" applyFont="1" applyFill="1" applyBorder="1"/>
    <xf numFmtId="9" fontId="0" fillId="3" borderId="1" xfId="6" applyFont="1" applyFill="1" applyBorder="1" applyProtection="1"/>
    <xf numFmtId="9" fontId="5" fillId="0" borderId="0" xfId="5" applyNumberFormat="1"/>
    <xf numFmtId="0" fontId="5" fillId="0" borderId="1" xfId="5" applyBorder="1" applyProtection="1">
      <protection locked="0"/>
    </xf>
    <xf numFmtId="0" fontId="5" fillId="0" borderId="1" xfId="5" applyBorder="1" applyAlignment="1" applyProtection="1">
      <alignment vertical="center" wrapText="1"/>
      <protection locked="0"/>
    </xf>
    <xf numFmtId="38" fontId="0" fillId="3" borderId="1" xfId="0" applyNumberFormat="1" applyFill="1" applyBorder="1" applyAlignment="1">
      <alignment horizontal="center"/>
    </xf>
    <xf numFmtId="0" fontId="7" fillId="0" borderId="0" xfId="0" applyFont="1"/>
    <xf numFmtId="0" fontId="5" fillId="6" borderId="12" xfId="0" applyFont="1" applyFill="1" applyBorder="1"/>
    <xf numFmtId="0" fontId="5" fillId="4" borderId="12" xfId="0" applyFont="1" applyFill="1" applyBorder="1"/>
    <xf numFmtId="0" fontId="5" fillId="4" borderId="17" xfId="0" applyFont="1" applyFill="1" applyBorder="1"/>
    <xf numFmtId="0" fontId="3" fillId="7" borderId="11" xfId="0" applyFont="1" applyFill="1" applyBorder="1"/>
    <xf numFmtId="0" fontId="6" fillId="7" borderId="12" xfId="0" applyFont="1" applyFill="1" applyBorder="1"/>
    <xf numFmtId="164" fontId="3" fillId="7" borderId="13" xfId="0" applyNumberFormat="1" applyFont="1" applyFill="1" applyBorder="1"/>
    <xf numFmtId="0" fontId="9" fillId="0" borderId="0" xfId="0" applyFont="1"/>
    <xf numFmtId="0" fontId="3" fillId="0" borderId="0" xfId="0" applyFont="1"/>
    <xf numFmtId="164" fontId="3" fillId="0" borderId="0" xfId="0" applyNumberFormat="1" applyFont="1"/>
    <xf numFmtId="6" fontId="6" fillId="0" borderId="0" xfId="0" applyNumberFormat="1" applyFont="1"/>
    <xf numFmtId="0" fontId="3" fillId="7" borderId="12" xfId="0" applyFont="1" applyFill="1" applyBorder="1"/>
    <xf numFmtId="164" fontId="4" fillId="2" borderId="0" xfId="0" applyNumberFormat="1" applyFont="1" applyFill="1"/>
    <xf numFmtId="0" fontId="8" fillId="0" borderId="0" xfId="0" applyFont="1"/>
    <xf numFmtId="164" fontId="0" fillId="3" borderId="1" xfId="0" applyNumberFormat="1" applyFill="1" applyBorder="1"/>
    <xf numFmtId="0" fontId="6" fillId="0" borderId="11" xfId="0" applyFont="1" applyBorder="1"/>
    <xf numFmtId="0" fontId="6" fillId="0" borderId="12" xfId="0" applyFont="1" applyBorder="1"/>
    <xf numFmtId="164" fontId="6" fillId="0" borderId="13" xfId="0" applyNumberFormat="1" applyFont="1" applyBorder="1"/>
    <xf numFmtId="6" fontId="0" fillId="0" borderId="12" xfId="0" applyNumberFormat="1" applyBorder="1"/>
    <xf numFmtId="164" fontId="6" fillId="0" borderId="0" xfId="0" applyNumberFormat="1" applyFont="1"/>
    <xf numFmtId="164" fontId="6" fillId="6" borderId="13" xfId="0" applyNumberFormat="1" applyFont="1" applyFill="1" applyBorder="1"/>
    <xf numFmtId="0" fontId="5" fillId="0" borderId="17" xfId="0" applyFont="1" applyBorder="1" applyAlignment="1">
      <alignment horizontal="left" indent="1"/>
    </xf>
    <xf numFmtId="0" fontId="6" fillId="0" borderId="17" xfId="0" applyFont="1" applyBorder="1"/>
    <xf numFmtId="164" fontId="5" fillId="0" borderId="18" xfId="0" applyNumberFormat="1" applyFont="1" applyBorder="1"/>
    <xf numFmtId="0" fontId="5" fillId="0" borderId="12" xfId="0" applyFont="1" applyBorder="1" applyAlignment="1">
      <alignment horizontal="left" indent="1"/>
    </xf>
    <xf numFmtId="164" fontId="6" fillId="0" borderId="18" xfId="0" applyNumberFormat="1" applyFont="1" applyBorder="1"/>
    <xf numFmtId="10" fontId="0" fillId="3" borderId="1" xfId="0" applyNumberFormat="1" applyFill="1" applyBorder="1"/>
    <xf numFmtId="9" fontId="0" fillId="3" borderId="1" xfId="0" applyNumberFormat="1" applyFill="1" applyBorder="1" applyAlignment="1">
      <alignment horizontal="center"/>
    </xf>
    <xf numFmtId="9" fontId="0" fillId="0" borderId="13" xfId="0" applyNumberFormat="1" applyBorder="1" applyAlignment="1">
      <alignment horizontal="center"/>
    </xf>
    <xf numFmtId="0" fontId="6" fillId="0" borderId="11" xfId="0" applyFont="1" applyBorder="1" applyAlignment="1">
      <alignment horizontal="left" indent="1"/>
    </xf>
    <xf numFmtId="0" fontId="5" fillId="6" borderId="0" xfId="0" applyFont="1" applyFill="1"/>
    <xf numFmtId="164" fontId="6" fillId="6" borderId="0" xfId="0" applyNumberFormat="1" applyFont="1" applyFill="1"/>
    <xf numFmtId="164" fontId="3" fillId="2" borderId="10" xfId="0" applyNumberFormat="1" applyFont="1" applyFill="1" applyBorder="1"/>
    <xf numFmtId="6" fontId="6" fillId="3" borderId="22" xfId="0" applyNumberFormat="1" applyFont="1" applyFill="1" applyBorder="1"/>
    <xf numFmtId="0" fontId="32" fillId="0" borderId="11" xfId="0" applyFont="1" applyBorder="1" applyAlignment="1">
      <alignment horizontal="left" indent="1"/>
    </xf>
    <xf numFmtId="0" fontId="32" fillId="0" borderId="0" xfId="0" applyFont="1" applyAlignment="1">
      <alignment horizontal="left" indent="1"/>
    </xf>
    <xf numFmtId="0" fontId="32" fillId="0" borderId="11" xfId="0" applyFont="1" applyBorder="1" applyAlignment="1">
      <alignment horizontal="left" wrapText="1" indent="1"/>
    </xf>
    <xf numFmtId="0" fontId="32" fillId="0" borderId="0" xfId="0" applyFont="1"/>
    <xf numFmtId="0" fontId="32" fillId="0" borderId="12" xfId="0" applyFont="1" applyBorder="1" applyAlignment="1">
      <alignment horizontal="left" indent="1"/>
    </xf>
    <xf numFmtId="0" fontId="2" fillId="0" borderId="0" xfId="0" applyFont="1" applyAlignment="1">
      <alignment horizontal="center" wrapText="1"/>
    </xf>
    <xf numFmtId="38" fontId="5" fillId="5" borderId="3" xfId="0" applyNumberFormat="1" applyFont="1" applyFill="1" applyBorder="1" applyAlignment="1">
      <alignment horizontal="left"/>
    </xf>
    <xf numFmtId="38" fontId="5" fillId="5" borderId="4" xfId="0" applyNumberFormat="1" applyFont="1" applyFill="1" applyBorder="1" applyAlignment="1">
      <alignment horizontal="left"/>
    </xf>
    <xf numFmtId="38" fontId="5" fillId="5" borderId="6" xfId="0" applyNumberFormat="1" applyFont="1" applyFill="1" applyBorder="1" applyAlignment="1">
      <alignment horizontal="left"/>
    </xf>
    <xf numFmtId="38" fontId="5" fillId="5" borderId="7" xfId="0" applyNumberFormat="1" applyFont="1" applyFill="1" applyBorder="1" applyAlignment="1">
      <alignment horizontal="left"/>
    </xf>
    <xf numFmtId="0" fontId="3" fillId="8" borderId="13" xfId="2" applyFont="1" applyFill="1" applyBorder="1" applyAlignment="1">
      <alignment horizontal="center"/>
    </xf>
    <xf numFmtId="0" fontId="2" fillId="0" borderId="0" xfId="0" applyFont="1" applyAlignment="1">
      <alignment horizontal="center" vertical="center" wrapText="1"/>
    </xf>
    <xf numFmtId="0" fontId="5" fillId="0" borderId="12" xfId="5" applyBorder="1" applyAlignment="1">
      <alignment horizontal="left" vertical="center" wrapText="1" indent="1"/>
    </xf>
    <xf numFmtId="0" fontId="5" fillId="0" borderId="13" xfId="5" applyBorder="1" applyAlignment="1">
      <alignment horizontal="left" vertical="center" wrapText="1" indent="1"/>
    </xf>
    <xf numFmtId="0" fontId="0" fillId="10" borderId="1" xfId="0" applyFill="1" applyBorder="1" applyAlignment="1" applyProtection="1">
      <alignment horizontal="left"/>
      <protection locked="0"/>
    </xf>
    <xf numFmtId="0" fontId="2" fillId="0" borderId="0" xfId="0" applyFont="1" applyAlignment="1">
      <alignment horizontal="center" wrapText="1"/>
    </xf>
    <xf numFmtId="14" fontId="0" fillId="10" borderId="1" xfId="0" applyNumberFormat="1" applyFill="1" applyBorder="1" applyAlignment="1" applyProtection="1">
      <alignment horizontal="left"/>
      <protection locked="0"/>
    </xf>
    <xf numFmtId="0" fontId="5" fillId="4" borderId="0" xfId="0" applyFont="1" applyFill="1" applyAlignment="1">
      <alignment horizontal="left" indent="2"/>
    </xf>
    <xf numFmtId="0" fontId="5" fillId="4" borderId="0" xfId="0" applyFont="1" applyFill="1" applyAlignment="1">
      <alignment horizontal="left" indent="1"/>
    </xf>
    <xf numFmtId="0" fontId="2" fillId="4" borderId="0" xfId="0" applyFont="1" applyFill="1" applyAlignment="1">
      <alignment horizontal="center" wrapText="1"/>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 xfId="0" applyFont="1" applyBorder="1" applyAlignment="1">
      <alignment horizontal="left"/>
    </xf>
    <xf numFmtId="0" fontId="5" fillId="4" borderId="14" xfId="0" applyFont="1" applyFill="1" applyBorder="1" applyAlignment="1">
      <alignment horizontal="left"/>
    </xf>
    <xf numFmtId="0" fontId="5" fillId="4" borderId="0" xfId="0" applyFont="1" applyFill="1" applyAlignment="1">
      <alignment horizontal="left"/>
    </xf>
    <xf numFmtId="0" fontId="5" fillId="4" borderId="16" xfId="0" applyFont="1" applyFill="1" applyBorder="1" applyAlignment="1">
      <alignment horizontal="left"/>
    </xf>
    <xf numFmtId="0" fontId="5" fillId="4" borderId="17" xfId="0" applyFont="1" applyFill="1" applyBorder="1" applyAlignment="1">
      <alignment horizontal="left"/>
    </xf>
    <xf numFmtId="0" fontId="3" fillId="0" borderId="0" xfId="0" applyFont="1" applyAlignment="1">
      <alignment horizontal="left"/>
    </xf>
    <xf numFmtId="0" fontId="6" fillId="4" borderId="0" xfId="0" applyFont="1" applyFill="1" applyAlignment="1">
      <alignment horizontal="left"/>
    </xf>
    <xf numFmtId="0" fontId="6" fillId="10" borderId="12" xfId="0" applyFont="1" applyFill="1" applyBorder="1" applyAlignment="1" applyProtection="1">
      <alignment horizontal="center"/>
      <protection locked="0"/>
    </xf>
    <xf numFmtId="0" fontId="0" fillId="10" borderId="12" xfId="0" applyFill="1" applyBorder="1" applyAlignment="1" applyProtection="1">
      <alignment horizontal="center"/>
      <protection locked="0"/>
    </xf>
    <xf numFmtId="6" fontId="0" fillId="10" borderId="12" xfId="0" applyNumberFormat="1" applyFill="1" applyBorder="1" applyAlignment="1" applyProtection="1">
      <alignment horizontal="center"/>
      <protection locked="0"/>
    </xf>
    <xf numFmtId="38" fontId="5" fillId="5" borderId="3" xfId="0" applyNumberFormat="1" applyFont="1" applyFill="1" applyBorder="1" applyAlignment="1">
      <alignment horizontal="left"/>
    </xf>
    <xf numFmtId="38" fontId="5" fillId="5" borderId="4" xfId="0" applyNumberFormat="1" applyFont="1" applyFill="1" applyBorder="1" applyAlignment="1">
      <alignment horizontal="left"/>
    </xf>
    <xf numFmtId="38" fontId="5" fillId="5" borderId="6" xfId="0" applyNumberFormat="1" applyFont="1" applyFill="1" applyBorder="1" applyAlignment="1">
      <alignment horizontal="left"/>
    </xf>
    <xf numFmtId="38" fontId="5" fillId="5" borderId="7" xfId="0" applyNumberFormat="1" applyFont="1" applyFill="1" applyBorder="1" applyAlignment="1">
      <alignment horizontal="left"/>
    </xf>
    <xf numFmtId="0" fontId="2" fillId="0" borderId="0" xfId="0" applyFont="1" applyAlignment="1">
      <alignment horizontal="center" vertical="center" wrapText="1"/>
    </xf>
    <xf numFmtId="0" fontId="3" fillId="8" borderId="11" xfId="2" applyFont="1" applyFill="1" applyBorder="1" applyAlignment="1">
      <alignment horizontal="center"/>
    </xf>
    <xf numFmtId="0" fontId="3" fillId="8" borderId="12" xfId="2" applyFont="1" applyFill="1" applyBorder="1" applyAlignment="1">
      <alignment horizontal="center"/>
    </xf>
    <xf numFmtId="0" fontId="3" fillId="8" borderId="13" xfId="2" applyFont="1" applyFill="1" applyBorder="1" applyAlignment="1">
      <alignment horizontal="center"/>
    </xf>
    <xf numFmtId="0" fontId="6" fillId="9" borderId="11" xfId="2" applyFont="1" applyFill="1" applyBorder="1" applyAlignment="1">
      <alignment horizontal="center"/>
    </xf>
    <xf numFmtId="0" fontId="6" fillId="9" borderId="13" xfId="2" applyFont="1" applyFill="1" applyBorder="1" applyAlignment="1">
      <alignment horizontal="center"/>
    </xf>
    <xf numFmtId="0" fontId="6" fillId="9" borderId="12" xfId="2" applyFont="1" applyFill="1" applyBorder="1" applyAlignment="1">
      <alignment horizontal="center"/>
    </xf>
    <xf numFmtId="0" fontId="2" fillId="0" borderId="0" xfId="5" applyFont="1" applyAlignment="1">
      <alignment horizontal="center"/>
    </xf>
    <xf numFmtId="0" fontId="5" fillId="0" borderId="11" xfId="5" applyBorder="1" applyAlignment="1">
      <alignment horizontal="left" vertical="center" wrapText="1" indent="1"/>
    </xf>
    <xf numFmtId="0" fontId="5" fillId="0" borderId="12" xfId="5" applyBorder="1" applyAlignment="1">
      <alignment horizontal="left" vertical="center" wrapText="1" indent="1"/>
    </xf>
    <xf numFmtId="0" fontId="5" fillId="0" borderId="13" xfId="5" applyBorder="1" applyAlignment="1">
      <alignment horizontal="left" vertical="center" wrapText="1" indent="1"/>
    </xf>
    <xf numFmtId="0" fontId="24" fillId="0" borderId="0" xfId="0" applyFont="1" applyAlignment="1">
      <alignment horizontal="left"/>
    </xf>
  </cellXfs>
  <cellStyles count="10">
    <cellStyle name="Comma" xfId="8" builtinId="3"/>
    <cellStyle name="Currency" xfId="1" builtinId="4"/>
    <cellStyle name="Currency 2" xfId="4" xr:uid="{EA98DD53-1FDA-4E29-9D7F-6E04EFFA1F40}"/>
    <cellStyle name="Hyperlink" xfId="9" builtinId="8"/>
    <cellStyle name="Hyperlink 2" xfId="7" xr:uid="{BB5112F8-5D35-4258-AFC8-621B01D62337}"/>
    <cellStyle name="Normal" xfId="0" builtinId="0"/>
    <cellStyle name="Normal 2" xfId="2" xr:uid="{E132E07F-81CF-4AC3-8BB8-A106F2E8B339}"/>
    <cellStyle name="Normal 3" xfId="5" xr:uid="{6F3C4C3E-23DA-4D3B-B41C-31DD26A341EF}"/>
    <cellStyle name="Percent 2" xfId="3" xr:uid="{5969B4D5-62E7-4F96-ACD9-453D0B88FBD9}"/>
    <cellStyle name="Percent 4" xfId="6" xr:uid="{EFED72E6-D495-40EE-95A9-87444D66D92B}"/>
  </cellStyles>
  <dxfs count="5">
    <dxf>
      <border>
        <top style="thin">
          <color indexed="55"/>
        </top>
      </border>
    </dxf>
    <dxf>
      <font>
        <color auto="1"/>
      </font>
      <fill>
        <patternFill>
          <bgColor theme="0" tint="-0.14996795556505021"/>
        </patternFill>
      </fill>
      <border>
        <left style="thin">
          <color indexed="64"/>
        </left>
        <right style="thin">
          <color indexed="64"/>
        </right>
        <top style="thin">
          <color indexed="64"/>
        </top>
        <bottom style="thin">
          <color indexed="64"/>
        </bottom>
      </border>
    </dxf>
    <dxf>
      <fill>
        <patternFill>
          <bgColor theme="0" tint="-0.14996795556505021"/>
        </patternFill>
      </fill>
    </dxf>
    <dxf>
      <fill>
        <patternFill>
          <bgColor theme="0" tint="-0.24994659260841701"/>
        </patternFill>
      </fill>
      <border>
        <left/>
        <right/>
        <top/>
        <bottom/>
      </border>
    </dxf>
    <dxf>
      <font>
        <b/>
        <i val="0"/>
        <color theme="0"/>
      </font>
      <fill>
        <patternFill>
          <bgColor theme="1"/>
        </patternFill>
      </fill>
    </dxf>
  </dxfs>
  <tableStyles count="0" defaultTableStyle="TableStyleMedium2" defaultPivotStyle="PivotStyleLight16"/>
  <colors>
    <mruColors>
      <color rgb="FFC5D9F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E$15" lockText="1" noThreeD="1"/>
</file>

<file path=xl/ctrlProps/ctrlProp2.xml><?xml version="1.0" encoding="utf-8"?>
<formControlPr xmlns="http://schemas.microsoft.com/office/spreadsheetml/2009/9/main" objectType="CheckBox" checked="Checked" fmlaLink="$H$17" lockText="1" noThreeD="1"/>
</file>

<file path=xl/drawings/drawing1.xml><?xml version="1.0" encoding="utf-8"?>
<xdr:wsDr xmlns:xdr="http://schemas.openxmlformats.org/drawingml/2006/spreadsheetDrawing" xmlns:a="http://schemas.openxmlformats.org/drawingml/2006/main">
  <xdr:oneCellAnchor>
    <xdr:from>
      <xdr:col>3</xdr:col>
      <xdr:colOff>156210</xdr:colOff>
      <xdr:row>46</xdr:row>
      <xdr:rowOff>110490</xdr:rowOff>
    </xdr:from>
    <xdr:ext cx="184731" cy="274735"/>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861310" y="7368540"/>
          <a:ext cx="184731"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6</xdr:col>
          <xdr:colOff>400050</xdr:colOff>
          <xdr:row>15</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Use Actual Payment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15</xdr:row>
          <xdr:rowOff>165100</xdr:rowOff>
        </xdr:from>
        <xdr:to>
          <xdr:col>8</xdr:col>
          <xdr:colOff>0</xdr:colOff>
          <xdr:row>17</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Round On</a:t>
              </a:r>
            </a:p>
          </xdr:txBody>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omments" Target="../comments1.xml"/><Relationship Id="rId2" Type="http://schemas.openxmlformats.org/officeDocument/2006/relationships/printerSettings" Target="../printerSettings/printerSettings4.bin"/><Relationship Id="rId1" Type="http://schemas.openxmlformats.org/officeDocument/2006/relationships/hyperlink" Target="http://www.vertex42.com/Calculators/simple-interest-loan.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479D-F10C-4AF9-8469-9F65932F097C}">
  <sheetPr>
    <tabColor theme="1"/>
  </sheetPr>
  <dimension ref="A2:J19"/>
  <sheetViews>
    <sheetView showGridLines="0" workbookViewId="0">
      <selection activeCell="C19" sqref="C19:G19"/>
    </sheetView>
  </sheetViews>
  <sheetFormatPr defaultRowHeight="14.5" x14ac:dyDescent="0.35"/>
  <cols>
    <col min="1" max="1" width="17.1796875" customWidth="1"/>
    <col min="2" max="2" width="3.7265625" customWidth="1"/>
    <col min="3" max="3" width="12.26953125" customWidth="1"/>
    <col min="4" max="9" width="15.7265625" customWidth="1"/>
    <col min="257" max="257" width="17.1796875" customWidth="1"/>
    <col min="258" max="258" width="3.7265625" customWidth="1"/>
    <col min="259" max="259" width="12.26953125" customWidth="1"/>
    <col min="260" max="265" width="15.7265625" customWidth="1"/>
    <col min="513" max="513" width="17.1796875" customWidth="1"/>
    <col min="514" max="514" width="3.7265625" customWidth="1"/>
    <col min="515" max="515" width="12.26953125" customWidth="1"/>
    <col min="516" max="521" width="15.7265625" customWidth="1"/>
    <col min="769" max="769" width="17.1796875" customWidth="1"/>
    <col min="770" max="770" width="3.7265625" customWidth="1"/>
    <col min="771" max="771" width="12.26953125" customWidth="1"/>
    <col min="772" max="777" width="15.7265625" customWidth="1"/>
    <col min="1025" max="1025" width="17.1796875" customWidth="1"/>
    <col min="1026" max="1026" width="3.7265625" customWidth="1"/>
    <col min="1027" max="1027" width="12.26953125" customWidth="1"/>
    <col min="1028" max="1033" width="15.7265625" customWidth="1"/>
    <col min="1281" max="1281" width="17.1796875" customWidth="1"/>
    <col min="1282" max="1282" width="3.7265625" customWidth="1"/>
    <col min="1283" max="1283" width="12.26953125" customWidth="1"/>
    <col min="1284" max="1289" width="15.7265625" customWidth="1"/>
    <col min="1537" max="1537" width="17.1796875" customWidth="1"/>
    <col min="1538" max="1538" width="3.7265625" customWidth="1"/>
    <col min="1539" max="1539" width="12.26953125" customWidth="1"/>
    <col min="1540" max="1545" width="15.7265625" customWidth="1"/>
    <col min="1793" max="1793" width="17.1796875" customWidth="1"/>
    <col min="1794" max="1794" width="3.7265625" customWidth="1"/>
    <col min="1795" max="1795" width="12.26953125" customWidth="1"/>
    <col min="1796" max="1801" width="15.7265625" customWidth="1"/>
    <col min="2049" max="2049" width="17.1796875" customWidth="1"/>
    <col min="2050" max="2050" width="3.7265625" customWidth="1"/>
    <col min="2051" max="2051" width="12.26953125" customWidth="1"/>
    <col min="2052" max="2057" width="15.7265625" customWidth="1"/>
    <col min="2305" max="2305" width="17.1796875" customWidth="1"/>
    <col min="2306" max="2306" width="3.7265625" customWidth="1"/>
    <col min="2307" max="2307" width="12.26953125" customWidth="1"/>
    <col min="2308" max="2313" width="15.7265625" customWidth="1"/>
    <col min="2561" max="2561" width="17.1796875" customWidth="1"/>
    <col min="2562" max="2562" width="3.7265625" customWidth="1"/>
    <col min="2563" max="2563" width="12.26953125" customWidth="1"/>
    <col min="2564" max="2569" width="15.7265625" customWidth="1"/>
    <col min="2817" max="2817" width="17.1796875" customWidth="1"/>
    <col min="2818" max="2818" width="3.7265625" customWidth="1"/>
    <col min="2819" max="2819" width="12.26953125" customWidth="1"/>
    <col min="2820" max="2825" width="15.7265625" customWidth="1"/>
    <col min="3073" max="3073" width="17.1796875" customWidth="1"/>
    <col min="3074" max="3074" width="3.7265625" customWidth="1"/>
    <col min="3075" max="3075" width="12.26953125" customWidth="1"/>
    <col min="3076" max="3081" width="15.7265625" customWidth="1"/>
    <col min="3329" max="3329" width="17.1796875" customWidth="1"/>
    <col min="3330" max="3330" width="3.7265625" customWidth="1"/>
    <col min="3331" max="3331" width="12.26953125" customWidth="1"/>
    <col min="3332" max="3337" width="15.7265625" customWidth="1"/>
    <col min="3585" max="3585" width="17.1796875" customWidth="1"/>
    <col min="3586" max="3586" width="3.7265625" customWidth="1"/>
    <col min="3587" max="3587" width="12.26953125" customWidth="1"/>
    <col min="3588" max="3593" width="15.7265625" customWidth="1"/>
    <col min="3841" max="3841" width="17.1796875" customWidth="1"/>
    <col min="3842" max="3842" width="3.7265625" customWidth="1"/>
    <col min="3843" max="3843" width="12.26953125" customWidth="1"/>
    <col min="3844" max="3849" width="15.7265625" customWidth="1"/>
    <col min="4097" max="4097" width="17.1796875" customWidth="1"/>
    <col min="4098" max="4098" width="3.7265625" customWidth="1"/>
    <col min="4099" max="4099" width="12.26953125" customWidth="1"/>
    <col min="4100" max="4105" width="15.7265625" customWidth="1"/>
    <col min="4353" max="4353" width="17.1796875" customWidth="1"/>
    <col min="4354" max="4354" width="3.7265625" customWidth="1"/>
    <col min="4355" max="4355" width="12.26953125" customWidth="1"/>
    <col min="4356" max="4361" width="15.7265625" customWidth="1"/>
    <col min="4609" max="4609" width="17.1796875" customWidth="1"/>
    <col min="4610" max="4610" width="3.7265625" customWidth="1"/>
    <col min="4611" max="4611" width="12.26953125" customWidth="1"/>
    <col min="4612" max="4617" width="15.7265625" customWidth="1"/>
    <col min="4865" max="4865" width="17.1796875" customWidth="1"/>
    <col min="4866" max="4866" width="3.7265625" customWidth="1"/>
    <col min="4867" max="4867" width="12.26953125" customWidth="1"/>
    <col min="4868" max="4873" width="15.7265625" customWidth="1"/>
    <col min="5121" max="5121" width="17.1796875" customWidth="1"/>
    <col min="5122" max="5122" width="3.7265625" customWidth="1"/>
    <col min="5123" max="5123" width="12.26953125" customWidth="1"/>
    <col min="5124" max="5129" width="15.7265625" customWidth="1"/>
    <col min="5377" max="5377" width="17.1796875" customWidth="1"/>
    <col min="5378" max="5378" width="3.7265625" customWidth="1"/>
    <col min="5379" max="5379" width="12.26953125" customWidth="1"/>
    <col min="5380" max="5385" width="15.7265625" customWidth="1"/>
    <col min="5633" max="5633" width="17.1796875" customWidth="1"/>
    <col min="5634" max="5634" width="3.7265625" customWidth="1"/>
    <col min="5635" max="5635" width="12.26953125" customWidth="1"/>
    <col min="5636" max="5641" width="15.7265625" customWidth="1"/>
    <col min="5889" max="5889" width="17.1796875" customWidth="1"/>
    <col min="5890" max="5890" width="3.7265625" customWidth="1"/>
    <col min="5891" max="5891" width="12.26953125" customWidth="1"/>
    <col min="5892" max="5897" width="15.7265625" customWidth="1"/>
    <col min="6145" max="6145" width="17.1796875" customWidth="1"/>
    <col min="6146" max="6146" width="3.7265625" customWidth="1"/>
    <col min="6147" max="6147" width="12.26953125" customWidth="1"/>
    <col min="6148" max="6153" width="15.7265625" customWidth="1"/>
    <col min="6401" max="6401" width="17.1796875" customWidth="1"/>
    <col min="6402" max="6402" width="3.7265625" customWidth="1"/>
    <col min="6403" max="6403" width="12.26953125" customWidth="1"/>
    <col min="6404" max="6409" width="15.7265625" customWidth="1"/>
    <col min="6657" max="6657" width="17.1796875" customWidth="1"/>
    <col min="6658" max="6658" width="3.7265625" customWidth="1"/>
    <col min="6659" max="6659" width="12.26953125" customWidth="1"/>
    <col min="6660" max="6665" width="15.7265625" customWidth="1"/>
    <col min="6913" max="6913" width="17.1796875" customWidth="1"/>
    <col min="6914" max="6914" width="3.7265625" customWidth="1"/>
    <col min="6915" max="6915" width="12.26953125" customWidth="1"/>
    <col min="6916" max="6921" width="15.7265625" customWidth="1"/>
    <col min="7169" max="7169" width="17.1796875" customWidth="1"/>
    <col min="7170" max="7170" width="3.7265625" customWidth="1"/>
    <col min="7171" max="7171" width="12.26953125" customWidth="1"/>
    <col min="7172" max="7177" width="15.7265625" customWidth="1"/>
    <col min="7425" max="7425" width="17.1796875" customWidth="1"/>
    <col min="7426" max="7426" width="3.7265625" customWidth="1"/>
    <col min="7427" max="7427" width="12.26953125" customWidth="1"/>
    <col min="7428" max="7433" width="15.7265625" customWidth="1"/>
    <col min="7681" max="7681" width="17.1796875" customWidth="1"/>
    <col min="7682" max="7682" width="3.7265625" customWidth="1"/>
    <col min="7683" max="7683" width="12.26953125" customWidth="1"/>
    <col min="7684" max="7689" width="15.7265625" customWidth="1"/>
    <col min="7937" max="7937" width="17.1796875" customWidth="1"/>
    <col min="7938" max="7938" width="3.7265625" customWidth="1"/>
    <col min="7939" max="7939" width="12.26953125" customWidth="1"/>
    <col min="7940" max="7945" width="15.7265625" customWidth="1"/>
    <col min="8193" max="8193" width="17.1796875" customWidth="1"/>
    <col min="8194" max="8194" width="3.7265625" customWidth="1"/>
    <col min="8195" max="8195" width="12.26953125" customWidth="1"/>
    <col min="8196" max="8201" width="15.7265625" customWidth="1"/>
    <col min="8449" max="8449" width="17.1796875" customWidth="1"/>
    <col min="8450" max="8450" width="3.7265625" customWidth="1"/>
    <col min="8451" max="8451" width="12.26953125" customWidth="1"/>
    <col min="8452" max="8457" width="15.7265625" customWidth="1"/>
    <col min="8705" max="8705" width="17.1796875" customWidth="1"/>
    <col min="8706" max="8706" width="3.7265625" customWidth="1"/>
    <col min="8707" max="8707" width="12.26953125" customWidth="1"/>
    <col min="8708" max="8713" width="15.7265625" customWidth="1"/>
    <col min="8961" max="8961" width="17.1796875" customWidth="1"/>
    <col min="8962" max="8962" width="3.7265625" customWidth="1"/>
    <col min="8963" max="8963" width="12.26953125" customWidth="1"/>
    <col min="8964" max="8969" width="15.7265625" customWidth="1"/>
    <col min="9217" max="9217" width="17.1796875" customWidth="1"/>
    <col min="9218" max="9218" width="3.7265625" customWidth="1"/>
    <col min="9219" max="9219" width="12.26953125" customWidth="1"/>
    <col min="9220" max="9225" width="15.7265625" customWidth="1"/>
    <col min="9473" max="9473" width="17.1796875" customWidth="1"/>
    <col min="9474" max="9474" width="3.7265625" customWidth="1"/>
    <col min="9475" max="9475" width="12.26953125" customWidth="1"/>
    <col min="9476" max="9481" width="15.7265625" customWidth="1"/>
    <col min="9729" max="9729" width="17.1796875" customWidth="1"/>
    <col min="9730" max="9730" width="3.7265625" customWidth="1"/>
    <col min="9731" max="9731" width="12.26953125" customWidth="1"/>
    <col min="9732" max="9737" width="15.7265625" customWidth="1"/>
    <col min="9985" max="9985" width="17.1796875" customWidth="1"/>
    <col min="9986" max="9986" width="3.7265625" customWidth="1"/>
    <col min="9987" max="9987" width="12.26953125" customWidth="1"/>
    <col min="9988" max="9993" width="15.7265625" customWidth="1"/>
    <col min="10241" max="10241" width="17.1796875" customWidth="1"/>
    <col min="10242" max="10242" width="3.7265625" customWidth="1"/>
    <col min="10243" max="10243" width="12.26953125" customWidth="1"/>
    <col min="10244" max="10249" width="15.7265625" customWidth="1"/>
    <col min="10497" max="10497" width="17.1796875" customWidth="1"/>
    <col min="10498" max="10498" width="3.7265625" customWidth="1"/>
    <col min="10499" max="10499" width="12.26953125" customWidth="1"/>
    <col min="10500" max="10505" width="15.7265625" customWidth="1"/>
    <col min="10753" max="10753" width="17.1796875" customWidth="1"/>
    <col min="10754" max="10754" width="3.7265625" customWidth="1"/>
    <col min="10755" max="10755" width="12.26953125" customWidth="1"/>
    <col min="10756" max="10761" width="15.7265625" customWidth="1"/>
    <col min="11009" max="11009" width="17.1796875" customWidth="1"/>
    <col min="11010" max="11010" width="3.7265625" customWidth="1"/>
    <col min="11011" max="11011" width="12.26953125" customWidth="1"/>
    <col min="11012" max="11017" width="15.7265625" customWidth="1"/>
    <col min="11265" max="11265" width="17.1796875" customWidth="1"/>
    <col min="11266" max="11266" width="3.7265625" customWidth="1"/>
    <col min="11267" max="11267" width="12.26953125" customWidth="1"/>
    <col min="11268" max="11273" width="15.7265625" customWidth="1"/>
    <col min="11521" max="11521" width="17.1796875" customWidth="1"/>
    <col min="11522" max="11522" width="3.7265625" customWidth="1"/>
    <col min="11523" max="11523" width="12.26953125" customWidth="1"/>
    <col min="11524" max="11529" width="15.7265625" customWidth="1"/>
    <col min="11777" max="11777" width="17.1796875" customWidth="1"/>
    <col min="11778" max="11778" width="3.7265625" customWidth="1"/>
    <col min="11779" max="11779" width="12.26953125" customWidth="1"/>
    <col min="11780" max="11785" width="15.7265625" customWidth="1"/>
    <col min="12033" max="12033" width="17.1796875" customWidth="1"/>
    <col min="12034" max="12034" width="3.7265625" customWidth="1"/>
    <col min="12035" max="12035" width="12.26953125" customWidth="1"/>
    <col min="12036" max="12041" width="15.7265625" customWidth="1"/>
    <col min="12289" max="12289" width="17.1796875" customWidth="1"/>
    <col min="12290" max="12290" width="3.7265625" customWidth="1"/>
    <col min="12291" max="12291" width="12.26953125" customWidth="1"/>
    <col min="12292" max="12297" width="15.7265625" customWidth="1"/>
    <col min="12545" max="12545" width="17.1796875" customWidth="1"/>
    <col min="12546" max="12546" width="3.7265625" customWidth="1"/>
    <col min="12547" max="12547" width="12.26953125" customWidth="1"/>
    <col min="12548" max="12553" width="15.7265625" customWidth="1"/>
    <col min="12801" max="12801" width="17.1796875" customWidth="1"/>
    <col min="12802" max="12802" width="3.7265625" customWidth="1"/>
    <col min="12803" max="12803" width="12.26953125" customWidth="1"/>
    <col min="12804" max="12809" width="15.7265625" customWidth="1"/>
    <col min="13057" max="13057" width="17.1796875" customWidth="1"/>
    <col min="13058" max="13058" width="3.7265625" customWidth="1"/>
    <col min="13059" max="13059" width="12.26953125" customWidth="1"/>
    <col min="13060" max="13065" width="15.7265625" customWidth="1"/>
    <col min="13313" max="13313" width="17.1796875" customWidth="1"/>
    <col min="13314" max="13314" width="3.7265625" customWidth="1"/>
    <col min="13315" max="13315" width="12.26953125" customWidth="1"/>
    <col min="13316" max="13321" width="15.7265625" customWidth="1"/>
    <col min="13569" max="13569" width="17.1796875" customWidth="1"/>
    <col min="13570" max="13570" width="3.7265625" customWidth="1"/>
    <col min="13571" max="13571" width="12.26953125" customWidth="1"/>
    <col min="13572" max="13577" width="15.7265625" customWidth="1"/>
    <col min="13825" max="13825" width="17.1796875" customWidth="1"/>
    <col min="13826" max="13826" width="3.7265625" customWidth="1"/>
    <col min="13827" max="13827" width="12.26953125" customWidth="1"/>
    <col min="13828" max="13833" width="15.7265625" customWidth="1"/>
    <col min="14081" max="14081" width="17.1796875" customWidth="1"/>
    <col min="14082" max="14082" width="3.7265625" customWidth="1"/>
    <col min="14083" max="14083" width="12.26953125" customWidth="1"/>
    <col min="14084" max="14089" width="15.7265625" customWidth="1"/>
    <col min="14337" max="14337" width="17.1796875" customWidth="1"/>
    <col min="14338" max="14338" width="3.7265625" customWidth="1"/>
    <col min="14339" max="14339" width="12.26953125" customWidth="1"/>
    <col min="14340" max="14345" width="15.7265625" customWidth="1"/>
    <col min="14593" max="14593" width="17.1796875" customWidth="1"/>
    <col min="14594" max="14594" width="3.7265625" customWidth="1"/>
    <col min="14595" max="14595" width="12.26953125" customWidth="1"/>
    <col min="14596" max="14601" width="15.7265625" customWidth="1"/>
    <col min="14849" max="14849" width="17.1796875" customWidth="1"/>
    <col min="14850" max="14850" width="3.7265625" customWidth="1"/>
    <col min="14851" max="14851" width="12.26953125" customWidth="1"/>
    <col min="14852" max="14857" width="15.7265625" customWidth="1"/>
    <col min="15105" max="15105" width="17.1796875" customWidth="1"/>
    <col min="15106" max="15106" width="3.7265625" customWidth="1"/>
    <col min="15107" max="15107" width="12.26953125" customWidth="1"/>
    <col min="15108" max="15113" width="15.7265625" customWidth="1"/>
    <col min="15361" max="15361" width="17.1796875" customWidth="1"/>
    <col min="15362" max="15362" width="3.7265625" customWidth="1"/>
    <col min="15363" max="15363" width="12.26953125" customWidth="1"/>
    <col min="15364" max="15369" width="15.7265625" customWidth="1"/>
    <col min="15617" max="15617" width="17.1796875" customWidth="1"/>
    <col min="15618" max="15618" width="3.7265625" customWidth="1"/>
    <col min="15619" max="15619" width="12.26953125" customWidth="1"/>
    <col min="15620" max="15625" width="15.7265625" customWidth="1"/>
    <col min="15873" max="15873" width="17.1796875" customWidth="1"/>
    <col min="15874" max="15874" width="3.7265625" customWidth="1"/>
    <col min="15875" max="15875" width="12.26953125" customWidth="1"/>
    <col min="15876" max="15881" width="15.7265625" customWidth="1"/>
    <col min="16129" max="16129" width="17.1796875" customWidth="1"/>
    <col min="16130" max="16130" width="3.7265625" customWidth="1"/>
    <col min="16131" max="16131" width="12.26953125" customWidth="1"/>
    <col min="16132" max="16137" width="15.7265625" customWidth="1"/>
  </cols>
  <sheetData>
    <row r="2" spans="1:10" ht="30" x14ac:dyDescent="0.6">
      <c r="A2" s="273" t="s">
        <v>0</v>
      </c>
      <c r="B2" s="273"/>
      <c r="C2" s="273"/>
      <c r="D2" s="273"/>
      <c r="E2" s="273"/>
      <c r="F2" s="273"/>
      <c r="G2" s="273"/>
      <c r="H2" s="273"/>
      <c r="I2" s="273"/>
      <c r="J2" s="65"/>
    </row>
    <row r="3" spans="1:10" ht="30" x14ac:dyDescent="0.6">
      <c r="A3" s="263"/>
      <c r="B3" s="263"/>
      <c r="C3" s="263"/>
      <c r="D3" s="263"/>
      <c r="E3" s="263"/>
      <c r="F3" s="263"/>
      <c r="G3" s="263"/>
      <c r="H3" s="263"/>
      <c r="I3" s="263"/>
      <c r="J3" s="65"/>
    </row>
    <row r="4" spans="1:10" x14ac:dyDescent="0.35">
      <c r="A4" s="66" t="s">
        <v>1</v>
      </c>
      <c r="B4" s="67"/>
      <c r="C4" s="67"/>
      <c r="D4" s="67"/>
      <c r="E4" s="67"/>
      <c r="F4" s="67"/>
      <c r="G4" s="67"/>
      <c r="H4" s="67"/>
      <c r="I4" s="67"/>
    </row>
    <row r="5" spans="1:10" x14ac:dyDescent="0.35">
      <c r="A5" t="s">
        <v>2</v>
      </c>
    </row>
    <row r="7" spans="1:10" x14ac:dyDescent="0.35">
      <c r="A7" s="1" t="s">
        <v>3</v>
      </c>
    </row>
    <row r="8" spans="1:10" x14ac:dyDescent="0.35">
      <c r="A8" s="1"/>
    </row>
    <row r="9" spans="1:10" x14ac:dyDescent="0.35">
      <c r="C9" s="68"/>
      <c r="D9" s="1" t="s">
        <v>4</v>
      </c>
    </row>
    <row r="10" spans="1:10" x14ac:dyDescent="0.35">
      <c r="C10" s="69"/>
      <c r="D10" s="70" t="s">
        <v>5</v>
      </c>
    </row>
    <row r="13" spans="1:10" x14ac:dyDescent="0.35">
      <c r="A13" s="66" t="s">
        <v>6</v>
      </c>
      <c r="B13" s="67"/>
      <c r="C13" s="67"/>
      <c r="D13" s="67"/>
      <c r="E13" s="67"/>
      <c r="F13" s="67"/>
      <c r="G13" s="67"/>
      <c r="H13" s="67"/>
      <c r="I13" s="67"/>
    </row>
    <row r="14" spans="1:10" x14ac:dyDescent="0.35">
      <c r="A14" t="s">
        <v>7</v>
      </c>
      <c r="C14" s="274">
        <v>45420</v>
      </c>
      <c r="D14" s="274"/>
      <c r="E14" s="274"/>
      <c r="F14" s="274"/>
      <c r="G14" s="274"/>
    </row>
    <row r="15" spans="1:10" x14ac:dyDescent="0.35">
      <c r="A15" t="s">
        <v>8</v>
      </c>
      <c r="C15" s="272" t="s">
        <v>9</v>
      </c>
      <c r="D15" s="272"/>
      <c r="E15" s="272"/>
      <c r="F15" s="272"/>
      <c r="G15" s="272"/>
    </row>
    <row r="16" spans="1:10" x14ac:dyDescent="0.35">
      <c r="A16" t="s">
        <v>10</v>
      </c>
      <c r="C16" s="272" t="s">
        <v>11</v>
      </c>
      <c r="D16" s="272"/>
      <c r="E16" s="272"/>
      <c r="F16" s="272"/>
      <c r="G16" s="272"/>
    </row>
    <row r="17" spans="1:7" x14ac:dyDescent="0.35">
      <c r="A17" t="s">
        <v>12</v>
      </c>
      <c r="C17" s="272" t="s">
        <v>13</v>
      </c>
      <c r="D17" s="272"/>
      <c r="E17" s="272"/>
      <c r="F17" s="272"/>
      <c r="G17" s="272"/>
    </row>
    <row r="18" spans="1:7" x14ac:dyDescent="0.35">
      <c r="C18" s="2"/>
      <c r="D18" s="2"/>
      <c r="E18" s="2"/>
      <c r="F18" s="2"/>
      <c r="G18" s="2"/>
    </row>
    <row r="19" spans="1:7" x14ac:dyDescent="0.35">
      <c r="A19" s="1" t="s">
        <v>14</v>
      </c>
      <c r="C19" s="272">
        <v>55</v>
      </c>
      <c r="D19" s="272"/>
      <c r="E19" s="272"/>
      <c r="F19" s="272"/>
      <c r="G19" s="272"/>
    </row>
  </sheetData>
  <mergeCells count="6">
    <mergeCell ref="C19:G19"/>
    <mergeCell ref="A2:I2"/>
    <mergeCell ref="C14:G14"/>
    <mergeCell ref="C15:G15"/>
    <mergeCell ref="C16:G16"/>
    <mergeCell ref="C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7494-7BF2-4298-8EF8-97E501264CA3}">
  <sheetPr>
    <tabColor theme="4" tint="0.79998168889431442"/>
  </sheetPr>
  <dimension ref="A1:N24"/>
  <sheetViews>
    <sheetView showGridLines="0" zoomScale="85" zoomScaleNormal="85" workbookViewId="0">
      <selection activeCell="K16" sqref="K16"/>
    </sheetView>
  </sheetViews>
  <sheetFormatPr defaultRowHeight="14.5" x14ac:dyDescent="0.35"/>
  <cols>
    <col min="1" max="1" width="23.7265625" style="156" customWidth="1"/>
    <col min="2" max="7" width="9.1796875" style="156"/>
    <col min="8" max="8" width="20.7265625" style="156" customWidth="1"/>
    <col min="9" max="255" width="9.1796875" style="156"/>
    <col min="256" max="256" width="23.7265625" style="156" customWidth="1"/>
    <col min="257" max="262" width="9.1796875" style="156"/>
    <col min="263" max="263" width="20.7265625" style="156" customWidth="1"/>
    <col min="264" max="264" width="18.1796875" style="156" customWidth="1"/>
    <col min="265" max="511" width="9.1796875" style="156"/>
    <col min="512" max="512" width="23.7265625" style="156" customWidth="1"/>
    <col min="513" max="518" width="9.1796875" style="156"/>
    <col min="519" max="519" width="20.7265625" style="156" customWidth="1"/>
    <col min="520" max="520" width="18.1796875" style="156" customWidth="1"/>
    <col min="521" max="767" width="9.1796875" style="156"/>
    <col min="768" max="768" width="23.7265625" style="156" customWidth="1"/>
    <col min="769" max="774" width="9.1796875" style="156"/>
    <col min="775" max="775" width="20.7265625" style="156" customWidth="1"/>
    <col min="776" max="776" width="18.1796875" style="156" customWidth="1"/>
    <col min="777" max="1023" width="9.1796875" style="156"/>
    <col min="1024" max="1024" width="23.7265625" style="156" customWidth="1"/>
    <col min="1025" max="1030" width="9.1796875" style="156"/>
    <col min="1031" max="1031" width="20.7265625" style="156" customWidth="1"/>
    <col min="1032" max="1032" width="18.1796875" style="156" customWidth="1"/>
    <col min="1033" max="1279" width="9.1796875" style="156"/>
    <col min="1280" max="1280" width="23.7265625" style="156" customWidth="1"/>
    <col min="1281" max="1286" width="9.1796875" style="156"/>
    <col min="1287" max="1287" width="20.7265625" style="156" customWidth="1"/>
    <col min="1288" max="1288" width="18.1796875" style="156" customWidth="1"/>
    <col min="1289" max="1535" width="9.1796875" style="156"/>
    <col min="1536" max="1536" width="23.7265625" style="156" customWidth="1"/>
    <col min="1537" max="1542" width="9.1796875" style="156"/>
    <col min="1543" max="1543" width="20.7265625" style="156" customWidth="1"/>
    <col min="1544" max="1544" width="18.1796875" style="156" customWidth="1"/>
    <col min="1545" max="1791" width="9.1796875" style="156"/>
    <col min="1792" max="1792" width="23.7265625" style="156" customWidth="1"/>
    <col min="1793" max="1798" width="9.1796875" style="156"/>
    <col min="1799" max="1799" width="20.7265625" style="156" customWidth="1"/>
    <col min="1800" max="1800" width="18.1796875" style="156" customWidth="1"/>
    <col min="1801" max="2047" width="9.1796875" style="156"/>
    <col min="2048" max="2048" width="23.7265625" style="156" customWidth="1"/>
    <col min="2049" max="2054" width="9.1796875" style="156"/>
    <col min="2055" max="2055" width="20.7265625" style="156" customWidth="1"/>
    <col min="2056" max="2056" width="18.1796875" style="156" customWidth="1"/>
    <col min="2057" max="2303" width="9.1796875" style="156"/>
    <col min="2304" max="2304" width="23.7265625" style="156" customWidth="1"/>
    <col min="2305" max="2310" width="9.1796875" style="156"/>
    <col min="2311" max="2311" width="20.7265625" style="156" customWidth="1"/>
    <col min="2312" max="2312" width="18.1796875" style="156" customWidth="1"/>
    <col min="2313" max="2559" width="9.1796875" style="156"/>
    <col min="2560" max="2560" width="23.7265625" style="156" customWidth="1"/>
    <col min="2561" max="2566" width="9.1796875" style="156"/>
    <col min="2567" max="2567" width="20.7265625" style="156" customWidth="1"/>
    <col min="2568" max="2568" width="18.1796875" style="156" customWidth="1"/>
    <col min="2569" max="2815" width="9.1796875" style="156"/>
    <col min="2816" max="2816" width="23.7265625" style="156" customWidth="1"/>
    <col min="2817" max="2822" width="9.1796875" style="156"/>
    <col min="2823" max="2823" width="20.7265625" style="156" customWidth="1"/>
    <col min="2824" max="2824" width="18.1796875" style="156" customWidth="1"/>
    <col min="2825" max="3071" width="9.1796875" style="156"/>
    <col min="3072" max="3072" width="23.7265625" style="156" customWidth="1"/>
    <col min="3073" max="3078" width="9.1796875" style="156"/>
    <col min="3079" max="3079" width="20.7265625" style="156" customWidth="1"/>
    <col min="3080" max="3080" width="18.1796875" style="156" customWidth="1"/>
    <col min="3081" max="3327" width="9.1796875" style="156"/>
    <col min="3328" max="3328" width="23.7265625" style="156" customWidth="1"/>
    <col min="3329" max="3334" width="9.1796875" style="156"/>
    <col min="3335" max="3335" width="20.7265625" style="156" customWidth="1"/>
    <col min="3336" max="3336" width="18.1796875" style="156" customWidth="1"/>
    <col min="3337" max="3583" width="9.1796875" style="156"/>
    <col min="3584" max="3584" width="23.7265625" style="156" customWidth="1"/>
    <col min="3585" max="3590" width="9.1796875" style="156"/>
    <col min="3591" max="3591" width="20.7265625" style="156" customWidth="1"/>
    <col min="3592" max="3592" width="18.1796875" style="156" customWidth="1"/>
    <col min="3593" max="3839" width="9.1796875" style="156"/>
    <col min="3840" max="3840" width="23.7265625" style="156" customWidth="1"/>
    <col min="3841" max="3846" width="9.1796875" style="156"/>
    <col min="3847" max="3847" width="20.7265625" style="156" customWidth="1"/>
    <col min="3848" max="3848" width="18.1796875" style="156" customWidth="1"/>
    <col min="3849" max="4095" width="9.1796875" style="156"/>
    <col min="4096" max="4096" width="23.7265625" style="156" customWidth="1"/>
    <col min="4097" max="4102" width="9.1796875" style="156"/>
    <col min="4103" max="4103" width="20.7265625" style="156" customWidth="1"/>
    <col min="4104" max="4104" width="18.1796875" style="156" customWidth="1"/>
    <col min="4105" max="4351" width="9.1796875" style="156"/>
    <col min="4352" max="4352" width="23.7265625" style="156" customWidth="1"/>
    <col min="4353" max="4358" width="9.1796875" style="156"/>
    <col min="4359" max="4359" width="20.7265625" style="156" customWidth="1"/>
    <col min="4360" max="4360" width="18.1796875" style="156" customWidth="1"/>
    <col min="4361" max="4607" width="9.1796875" style="156"/>
    <col min="4608" max="4608" width="23.7265625" style="156" customWidth="1"/>
    <col min="4609" max="4614" width="9.1796875" style="156"/>
    <col min="4615" max="4615" width="20.7265625" style="156" customWidth="1"/>
    <col min="4616" max="4616" width="18.1796875" style="156" customWidth="1"/>
    <col min="4617" max="4863" width="9.1796875" style="156"/>
    <col min="4864" max="4864" width="23.7265625" style="156" customWidth="1"/>
    <col min="4865" max="4870" width="9.1796875" style="156"/>
    <col min="4871" max="4871" width="20.7265625" style="156" customWidth="1"/>
    <col min="4872" max="4872" width="18.1796875" style="156" customWidth="1"/>
    <col min="4873" max="5119" width="9.1796875" style="156"/>
    <col min="5120" max="5120" width="23.7265625" style="156" customWidth="1"/>
    <col min="5121" max="5126" width="9.1796875" style="156"/>
    <col min="5127" max="5127" width="20.7265625" style="156" customWidth="1"/>
    <col min="5128" max="5128" width="18.1796875" style="156" customWidth="1"/>
    <col min="5129" max="5375" width="9.1796875" style="156"/>
    <col min="5376" max="5376" width="23.7265625" style="156" customWidth="1"/>
    <col min="5377" max="5382" width="9.1796875" style="156"/>
    <col min="5383" max="5383" width="20.7265625" style="156" customWidth="1"/>
    <col min="5384" max="5384" width="18.1796875" style="156" customWidth="1"/>
    <col min="5385" max="5631" width="9.1796875" style="156"/>
    <col min="5632" max="5632" width="23.7265625" style="156" customWidth="1"/>
    <col min="5633" max="5638" width="9.1796875" style="156"/>
    <col min="5639" max="5639" width="20.7265625" style="156" customWidth="1"/>
    <col min="5640" max="5640" width="18.1796875" style="156" customWidth="1"/>
    <col min="5641" max="5887" width="9.1796875" style="156"/>
    <col min="5888" max="5888" width="23.7265625" style="156" customWidth="1"/>
    <col min="5889" max="5894" width="9.1796875" style="156"/>
    <col min="5895" max="5895" width="20.7265625" style="156" customWidth="1"/>
    <col min="5896" max="5896" width="18.1796875" style="156" customWidth="1"/>
    <col min="5897" max="6143" width="9.1796875" style="156"/>
    <col min="6144" max="6144" width="23.7265625" style="156" customWidth="1"/>
    <col min="6145" max="6150" width="9.1796875" style="156"/>
    <col min="6151" max="6151" width="20.7265625" style="156" customWidth="1"/>
    <col min="6152" max="6152" width="18.1796875" style="156" customWidth="1"/>
    <col min="6153" max="6399" width="9.1796875" style="156"/>
    <col min="6400" max="6400" width="23.7265625" style="156" customWidth="1"/>
    <col min="6401" max="6406" width="9.1796875" style="156"/>
    <col min="6407" max="6407" width="20.7265625" style="156" customWidth="1"/>
    <col min="6408" max="6408" width="18.1796875" style="156" customWidth="1"/>
    <col min="6409" max="6655" width="9.1796875" style="156"/>
    <col min="6656" max="6656" width="23.7265625" style="156" customWidth="1"/>
    <col min="6657" max="6662" width="9.1796875" style="156"/>
    <col min="6663" max="6663" width="20.7265625" style="156" customWidth="1"/>
    <col min="6664" max="6664" width="18.1796875" style="156" customWidth="1"/>
    <col min="6665" max="6911" width="9.1796875" style="156"/>
    <col min="6912" max="6912" width="23.7265625" style="156" customWidth="1"/>
    <col min="6913" max="6918" width="9.1796875" style="156"/>
    <col min="6919" max="6919" width="20.7265625" style="156" customWidth="1"/>
    <col min="6920" max="6920" width="18.1796875" style="156" customWidth="1"/>
    <col min="6921" max="7167" width="9.1796875" style="156"/>
    <col min="7168" max="7168" width="23.7265625" style="156" customWidth="1"/>
    <col min="7169" max="7174" width="9.1796875" style="156"/>
    <col min="7175" max="7175" width="20.7265625" style="156" customWidth="1"/>
    <col min="7176" max="7176" width="18.1796875" style="156" customWidth="1"/>
    <col min="7177" max="7423" width="9.1796875" style="156"/>
    <col min="7424" max="7424" width="23.7265625" style="156" customWidth="1"/>
    <col min="7425" max="7430" width="9.1796875" style="156"/>
    <col min="7431" max="7431" width="20.7265625" style="156" customWidth="1"/>
    <col min="7432" max="7432" width="18.1796875" style="156" customWidth="1"/>
    <col min="7433" max="7679" width="9.1796875" style="156"/>
    <col min="7680" max="7680" width="23.7265625" style="156" customWidth="1"/>
    <col min="7681" max="7686" width="9.1796875" style="156"/>
    <col min="7687" max="7687" width="20.7265625" style="156" customWidth="1"/>
    <col min="7688" max="7688" width="18.1796875" style="156" customWidth="1"/>
    <col min="7689" max="7935" width="9.1796875" style="156"/>
    <col min="7936" max="7936" width="23.7265625" style="156" customWidth="1"/>
    <col min="7937" max="7942" width="9.1796875" style="156"/>
    <col min="7943" max="7943" width="20.7265625" style="156" customWidth="1"/>
    <col min="7944" max="7944" width="18.1796875" style="156" customWidth="1"/>
    <col min="7945" max="8191" width="9.1796875" style="156"/>
    <col min="8192" max="8192" width="23.7265625" style="156" customWidth="1"/>
    <col min="8193" max="8198" width="9.1796875" style="156"/>
    <col min="8199" max="8199" width="20.7265625" style="156" customWidth="1"/>
    <col min="8200" max="8200" width="18.1796875" style="156" customWidth="1"/>
    <col min="8201" max="8447" width="9.1796875" style="156"/>
    <col min="8448" max="8448" width="23.7265625" style="156" customWidth="1"/>
    <col min="8449" max="8454" width="9.1796875" style="156"/>
    <col min="8455" max="8455" width="20.7265625" style="156" customWidth="1"/>
    <col min="8456" max="8456" width="18.1796875" style="156" customWidth="1"/>
    <col min="8457" max="8703" width="9.1796875" style="156"/>
    <col min="8704" max="8704" width="23.7265625" style="156" customWidth="1"/>
    <col min="8705" max="8710" width="9.1796875" style="156"/>
    <col min="8711" max="8711" width="20.7265625" style="156" customWidth="1"/>
    <col min="8712" max="8712" width="18.1796875" style="156" customWidth="1"/>
    <col min="8713" max="8959" width="9.1796875" style="156"/>
    <col min="8960" max="8960" width="23.7265625" style="156" customWidth="1"/>
    <col min="8961" max="8966" width="9.1796875" style="156"/>
    <col min="8967" max="8967" width="20.7265625" style="156" customWidth="1"/>
    <col min="8968" max="8968" width="18.1796875" style="156" customWidth="1"/>
    <col min="8969" max="9215" width="9.1796875" style="156"/>
    <col min="9216" max="9216" width="23.7265625" style="156" customWidth="1"/>
    <col min="9217" max="9222" width="9.1796875" style="156"/>
    <col min="9223" max="9223" width="20.7265625" style="156" customWidth="1"/>
    <col min="9224" max="9224" width="18.1796875" style="156" customWidth="1"/>
    <col min="9225" max="9471" width="9.1796875" style="156"/>
    <col min="9472" max="9472" width="23.7265625" style="156" customWidth="1"/>
    <col min="9473" max="9478" width="9.1796875" style="156"/>
    <col min="9479" max="9479" width="20.7265625" style="156" customWidth="1"/>
    <col min="9480" max="9480" width="18.1796875" style="156" customWidth="1"/>
    <col min="9481" max="9727" width="9.1796875" style="156"/>
    <col min="9728" max="9728" width="23.7265625" style="156" customWidth="1"/>
    <col min="9729" max="9734" width="9.1796875" style="156"/>
    <col min="9735" max="9735" width="20.7265625" style="156" customWidth="1"/>
    <col min="9736" max="9736" width="18.1796875" style="156" customWidth="1"/>
    <col min="9737" max="9983" width="9.1796875" style="156"/>
    <col min="9984" max="9984" width="23.7265625" style="156" customWidth="1"/>
    <col min="9985" max="9990" width="9.1796875" style="156"/>
    <col min="9991" max="9991" width="20.7265625" style="156" customWidth="1"/>
    <col min="9992" max="9992" width="18.1796875" style="156" customWidth="1"/>
    <col min="9993" max="10239" width="9.1796875" style="156"/>
    <col min="10240" max="10240" width="23.7265625" style="156" customWidth="1"/>
    <col min="10241" max="10246" width="9.1796875" style="156"/>
    <col min="10247" max="10247" width="20.7265625" style="156" customWidth="1"/>
    <col min="10248" max="10248" width="18.1796875" style="156" customWidth="1"/>
    <col min="10249" max="10495" width="9.1796875" style="156"/>
    <col min="10496" max="10496" width="23.7265625" style="156" customWidth="1"/>
    <col min="10497" max="10502" width="9.1796875" style="156"/>
    <col min="10503" max="10503" width="20.7265625" style="156" customWidth="1"/>
    <col min="10504" max="10504" width="18.1796875" style="156" customWidth="1"/>
    <col min="10505" max="10751" width="9.1796875" style="156"/>
    <col min="10752" max="10752" width="23.7265625" style="156" customWidth="1"/>
    <col min="10753" max="10758" width="9.1796875" style="156"/>
    <col min="10759" max="10759" width="20.7265625" style="156" customWidth="1"/>
    <col min="10760" max="10760" width="18.1796875" style="156" customWidth="1"/>
    <col min="10761" max="11007" width="9.1796875" style="156"/>
    <col min="11008" max="11008" width="23.7265625" style="156" customWidth="1"/>
    <col min="11009" max="11014" width="9.1796875" style="156"/>
    <col min="11015" max="11015" width="20.7265625" style="156" customWidth="1"/>
    <col min="11016" max="11016" width="18.1796875" style="156" customWidth="1"/>
    <col min="11017" max="11263" width="9.1796875" style="156"/>
    <col min="11264" max="11264" width="23.7265625" style="156" customWidth="1"/>
    <col min="11265" max="11270" width="9.1796875" style="156"/>
    <col min="11271" max="11271" width="20.7265625" style="156" customWidth="1"/>
    <col min="11272" max="11272" width="18.1796875" style="156" customWidth="1"/>
    <col min="11273" max="11519" width="9.1796875" style="156"/>
    <col min="11520" max="11520" width="23.7265625" style="156" customWidth="1"/>
    <col min="11521" max="11526" width="9.1796875" style="156"/>
    <col min="11527" max="11527" width="20.7265625" style="156" customWidth="1"/>
    <col min="11528" max="11528" width="18.1796875" style="156" customWidth="1"/>
    <col min="11529" max="11775" width="9.1796875" style="156"/>
    <col min="11776" max="11776" width="23.7265625" style="156" customWidth="1"/>
    <col min="11777" max="11782" width="9.1796875" style="156"/>
    <col min="11783" max="11783" width="20.7265625" style="156" customWidth="1"/>
    <col min="11784" max="11784" width="18.1796875" style="156" customWidth="1"/>
    <col min="11785" max="12031" width="9.1796875" style="156"/>
    <col min="12032" max="12032" width="23.7265625" style="156" customWidth="1"/>
    <col min="12033" max="12038" width="9.1796875" style="156"/>
    <col min="12039" max="12039" width="20.7265625" style="156" customWidth="1"/>
    <col min="12040" max="12040" width="18.1796875" style="156" customWidth="1"/>
    <col min="12041" max="12287" width="9.1796875" style="156"/>
    <col min="12288" max="12288" width="23.7265625" style="156" customWidth="1"/>
    <col min="12289" max="12294" width="9.1796875" style="156"/>
    <col min="12295" max="12295" width="20.7265625" style="156" customWidth="1"/>
    <col min="12296" max="12296" width="18.1796875" style="156" customWidth="1"/>
    <col min="12297" max="12543" width="9.1796875" style="156"/>
    <col min="12544" max="12544" width="23.7265625" style="156" customWidth="1"/>
    <col min="12545" max="12550" width="9.1796875" style="156"/>
    <col min="12551" max="12551" width="20.7265625" style="156" customWidth="1"/>
    <col min="12552" max="12552" width="18.1796875" style="156" customWidth="1"/>
    <col min="12553" max="12799" width="9.1796875" style="156"/>
    <col min="12800" max="12800" width="23.7265625" style="156" customWidth="1"/>
    <col min="12801" max="12806" width="9.1796875" style="156"/>
    <col min="12807" max="12807" width="20.7265625" style="156" customWidth="1"/>
    <col min="12808" max="12808" width="18.1796875" style="156" customWidth="1"/>
    <col min="12809" max="13055" width="9.1796875" style="156"/>
    <col min="13056" max="13056" width="23.7265625" style="156" customWidth="1"/>
    <col min="13057" max="13062" width="9.1796875" style="156"/>
    <col min="13063" max="13063" width="20.7265625" style="156" customWidth="1"/>
    <col min="13064" max="13064" width="18.1796875" style="156" customWidth="1"/>
    <col min="13065" max="13311" width="9.1796875" style="156"/>
    <col min="13312" max="13312" width="23.7265625" style="156" customWidth="1"/>
    <col min="13313" max="13318" width="9.1796875" style="156"/>
    <col min="13319" max="13319" width="20.7265625" style="156" customWidth="1"/>
    <col min="13320" max="13320" width="18.1796875" style="156" customWidth="1"/>
    <col min="13321" max="13567" width="9.1796875" style="156"/>
    <col min="13568" max="13568" width="23.7265625" style="156" customWidth="1"/>
    <col min="13569" max="13574" width="9.1796875" style="156"/>
    <col min="13575" max="13575" width="20.7265625" style="156" customWidth="1"/>
    <col min="13576" max="13576" width="18.1796875" style="156" customWidth="1"/>
    <col min="13577" max="13823" width="9.1796875" style="156"/>
    <col min="13824" max="13824" width="23.7265625" style="156" customWidth="1"/>
    <col min="13825" max="13830" width="9.1796875" style="156"/>
    <col min="13831" max="13831" width="20.7265625" style="156" customWidth="1"/>
    <col min="13832" max="13832" width="18.1796875" style="156" customWidth="1"/>
    <col min="13833" max="14079" width="9.1796875" style="156"/>
    <col min="14080" max="14080" width="23.7265625" style="156" customWidth="1"/>
    <col min="14081" max="14086" width="9.1796875" style="156"/>
    <col min="14087" max="14087" width="20.7265625" style="156" customWidth="1"/>
    <col min="14088" max="14088" width="18.1796875" style="156" customWidth="1"/>
    <col min="14089" max="14335" width="9.1796875" style="156"/>
    <col min="14336" max="14336" width="23.7265625" style="156" customWidth="1"/>
    <col min="14337" max="14342" width="9.1796875" style="156"/>
    <col min="14343" max="14343" width="20.7265625" style="156" customWidth="1"/>
    <col min="14344" max="14344" width="18.1796875" style="156" customWidth="1"/>
    <col min="14345" max="14591" width="9.1796875" style="156"/>
    <col min="14592" max="14592" width="23.7265625" style="156" customWidth="1"/>
    <col min="14593" max="14598" width="9.1796875" style="156"/>
    <col min="14599" max="14599" width="20.7265625" style="156" customWidth="1"/>
    <col min="14600" max="14600" width="18.1796875" style="156" customWidth="1"/>
    <col min="14601" max="14847" width="9.1796875" style="156"/>
    <col min="14848" max="14848" width="23.7265625" style="156" customWidth="1"/>
    <col min="14849" max="14854" width="9.1796875" style="156"/>
    <col min="14855" max="14855" width="20.7265625" style="156" customWidth="1"/>
    <col min="14856" max="14856" width="18.1796875" style="156" customWidth="1"/>
    <col min="14857" max="15103" width="9.1796875" style="156"/>
    <col min="15104" max="15104" width="23.7265625" style="156" customWidth="1"/>
    <col min="15105" max="15110" width="9.1796875" style="156"/>
    <col min="15111" max="15111" width="20.7265625" style="156" customWidth="1"/>
    <col min="15112" max="15112" width="18.1796875" style="156" customWidth="1"/>
    <col min="15113" max="15359" width="9.1796875" style="156"/>
    <col min="15360" max="15360" width="23.7265625" style="156" customWidth="1"/>
    <col min="15361" max="15366" width="9.1796875" style="156"/>
    <col min="15367" max="15367" width="20.7265625" style="156" customWidth="1"/>
    <col min="15368" max="15368" width="18.1796875" style="156" customWidth="1"/>
    <col min="15369" max="15615" width="9.1796875" style="156"/>
    <col min="15616" max="15616" width="23.7265625" style="156" customWidth="1"/>
    <col min="15617" max="15622" width="9.1796875" style="156"/>
    <col min="15623" max="15623" width="20.7265625" style="156" customWidth="1"/>
    <col min="15624" max="15624" width="18.1796875" style="156" customWidth="1"/>
    <col min="15625" max="15871" width="9.1796875" style="156"/>
    <col min="15872" max="15872" width="23.7265625" style="156" customWidth="1"/>
    <col min="15873" max="15878" width="9.1796875" style="156"/>
    <col min="15879" max="15879" width="20.7265625" style="156" customWidth="1"/>
    <col min="15880" max="15880" width="18.1796875" style="156" customWidth="1"/>
    <col min="15881" max="16127" width="9.1796875" style="156"/>
    <col min="16128" max="16128" width="23.7265625" style="156" customWidth="1"/>
    <col min="16129" max="16134" width="9.1796875" style="156"/>
    <col min="16135" max="16135" width="20.7265625" style="156" customWidth="1"/>
    <col min="16136" max="16136" width="18.1796875" style="156" customWidth="1"/>
    <col min="16137" max="16383" width="9.1796875" style="156"/>
    <col min="16384" max="16384" width="9.1796875" style="156" customWidth="1"/>
  </cols>
  <sheetData>
    <row r="1" spans="1:14" ht="15" thickBot="1" x14ac:dyDescent="0.4"/>
    <row r="2" spans="1:14" x14ac:dyDescent="0.35">
      <c r="A2" s="164" t="s">
        <v>15</v>
      </c>
      <c r="B2" s="264" t="str">
        <f>Instructions!$C$15</f>
        <v>Project A</v>
      </c>
      <c r="C2" s="264"/>
      <c r="D2" s="264"/>
      <c r="E2" s="264"/>
      <c r="F2" s="264"/>
      <c r="G2" s="264"/>
      <c r="H2" s="265"/>
    </row>
    <row r="3" spans="1:14" ht="15" thickBot="1" x14ac:dyDescent="0.4">
      <c r="A3" s="165" t="s">
        <v>16</v>
      </c>
      <c r="B3" s="266" t="str">
        <f>Instructions!$C$17</f>
        <v>Apex Developers</v>
      </c>
      <c r="C3" s="266"/>
      <c r="D3" s="266"/>
      <c r="E3" s="266"/>
      <c r="F3" s="266"/>
      <c r="G3" s="266"/>
      <c r="H3" s="267"/>
    </row>
    <row r="4" spans="1:14" x14ac:dyDescent="0.35">
      <c r="A4" s="157"/>
    </row>
    <row r="5" spans="1:14" ht="30" customHeight="1" x14ac:dyDescent="0.6">
      <c r="A5" s="277" t="s">
        <v>17</v>
      </c>
      <c r="B5" s="277"/>
      <c r="C5" s="277"/>
      <c r="D5" s="277"/>
      <c r="E5" s="277"/>
      <c r="F5" s="277"/>
      <c r="G5" s="277"/>
      <c r="H5" s="277"/>
      <c r="I5" s="166"/>
      <c r="J5" s="166"/>
      <c r="K5" s="166"/>
      <c r="L5" s="166"/>
      <c r="M5" s="166"/>
      <c r="N5" s="166"/>
    </row>
    <row r="7" spans="1:14" x14ac:dyDescent="0.35">
      <c r="A7" s="167" t="s">
        <v>18</v>
      </c>
      <c r="B7" s="168"/>
      <c r="C7" s="168"/>
      <c r="D7" s="168"/>
      <c r="E7" s="168"/>
      <c r="F7" s="168"/>
      <c r="G7" s="168"/>
      <c r="H7" s="169" t="str">
        <f>IF(H16="No","Original Proposal","")</f>
        <v>Original Proposal</v>
      </c>
    </row>
    <row r="8" spans="1:14" x14ac:dyDescent="0.35">
      <c r="A8" s="278" t="s">
        <v>19</v>
      </c>
      <c r="B8" s="279"/>
      <c r="C8" s="279"/>
      <c r="D8" s="279"/>
      <c r="E8" s="279"/>
      <c r="F8" s="279"/>
      <c r="G8" s="280"/>
      <c r="H8" s="159">
        <f>Instructions!C19</f>
        <v>55</v>
      </c>
      <c r="K8" s="170"/>
    </row>
    <row r="9" spans="1:14" x14ac:dyDescent="0.35">
      <c r="A9" s="281"/>
      <c r="B9" s="282"/>
      <c r="C9" s="282"/>
      <c r="D9" s="282"/>
      <c r="E9" s="282"/>
      <c r="F9" s="282"/>
      <c r="G9" s="282"/>
      <c r="H9" s="283"/>
      <c r="K9" s="170"/>
    </row>
    <row r="10" spans="1:14" x14ac:dyDescent="0.35">
      <c r="A10" s="284" t="s">
        <v>20</v>
      </c>
      <c r="B10" s="284"/>
      <c r="C10" s="284"/>
      <c r="D10" s="284"/>
      <c r="E10" s="284"/>
      <c r="F10" s="284"/>
      <c r="G10" s="284"/>
      <c r="H10" s="33">
        <v>4</v>
      </c>
    </row>
    <row r="11" spans="1:14" x14ac:dyDescent="0.35">
      <c r="A11" s="284" t="s">
        <v>21</v>
      </c>
      <c r="B11" s="284"/>
      <c r="C11" s="284"/>
      <c r="D11" s="284"/>
      <c r="E11" s="284"/>
      <c r="F11" s="284"/>
      <c r="G11" s="284"/>
      <c r="H11" s="33">
        <v>0</v>
      </c>
    </row>
    <row r="12" spans="1:14" hidden="1" x14ac:dyDescent="0.35">
      <c r="A12" s="284" t="s">
        <v>22</v>
      </c>
      <c r="B12" s="284"/>
      <c r="C12" s="284"/>
      <c r="D12" s="284"/>
      <c r="E12" s="284"/>
      <c r="F12" s="284"/>
      <c r="G12" s="284"/>
      <c r="H12" s="33">
        <v>0</v>
      </c>
      <c r="M12" s="157"/>
    </row>
    <row r="13" spans="1:14" x14ac:dyDescent="0.35">
      <c r="A13" s="284" t="s">
        <v>22</v>
      </c>
      <c r="B13" s="284"/>
      <c r="C13" s="284"/>
      <c r="D13" s="284"/>
      <c r="E13" s="284"/>
      <c r="F13" s="284"/>
      <c r="G13" s="284"/>
      <c r="H13" s="33">
        <v>0</v>
      </c>
      <c r="M13" s="157"/>
    </row>
    <row r="14" spans="1:14" x14ac:dyDescent="0.35">
      <c r="A14" s="278" t="s">
        <v>23</v>
      </c>
      <c r="B14" s="279"/>
      <c r="C14" s="279"/>
      <c r="D14" s="279"/>
      <c r="E14" s="279"/>
      <c r="F14" s="279"/>
      <c r="G14" s="279"/>
      <c r="H14" s="154">
        <f>SUM(H10:H13)</f>
        <v>4</v>
      </c>
      <c r="M14" s="157"/>
    </row>
    <row r="15" spans="1:14" x14ac:dyDescent="0.35">
      <c r="A15" s="285"/>
      <c r="B15" s="286"/>
      <c r="C15" s="286"/>
      <c r="D15" s="286"/>
      <c r="E15" s="286"/>
      <c r="F15" s="286"/>
      <c r="G15" s="286"/>
      <c r="H15" s="158"/>
      <c r="M15" s="157"/>
    </row>
    <row r="16" spans="1:14" x14ac:dyDescent="0.35">
      <c r="A16" s="284" t="s">
        <v>24</v>
      </c>
      <c r="B16" s="284"/>
      <c r="C16" s="284"/>
      <c r="D16" s="284"/>
      <c r="E16" s="284"/>
      <c r="F16" s="284"/>
      <c r="G16" s="278"/>
      <c r="H16" s="159" t="str">
        <f>IF(H8&lt;4,"NA - Not Enough Units",IF(OR(AND(H8&gt;=4,H8&lt;=40,SUM(H10:H13)&gt;=4),AND(H8&gt;40,SUM(H10:H13)&gt;=ROUNDUP(0.1*H8,0))),"Yes","No"))</f>
        <v>No</v>
      </c>
      <c r="I16" s="157"/>
      <c r="L16" s="157"/>
      <c r="M16" s="157"/>
      <c r="N16" s="157"/>
    </row>
    <row r="17" spans="1:13" x14ac:dyDescent="0.35">
      <c r="A17" s="287"/>
      <c r="B17" s="288"/>
      <c r="C17" s="288"/>
      <c r="D17" s="288"/>
      <c r="E17" s="288"/>
      <c r="F17" s="288"/>
      <c r="G17" s="288"/>
      <c r="H17" s="160"/>
      <c r="I17" s="157"/>
      <c r="M17" s="157"/>
    </row>
    <row r="18" spans="1:13" x14ac:dyDescent="0.35">
      <c r="A18" s="157"/>
      <c r="B18" s="157"/>
      <c r="C18" s="157"/>
      <c r="D18" s="157"/>
      <c r="E18" s="157"/>
      <c r="F18" s="157"/>
      <c r="G18" s="157"/>
      <c r="H18" s="161"/>
      <c r="M18" s="157"/>
    </row>
    <row r="19" spans="1:13" x14ac:dyDescent="0.35">
      <c r="A19" s="162"/>
      <c r="H19" s="161"/>
      <c r="M19" s="157"/>
    </row>
    <row r="20" spans="1:13" x14ac:dyDescent="0.35">
      <c r="A20" s="289" t="str">
        <f>IF(H16="No","Calculation (for use if original proposal does not meet requiremet)","")</f>
        <v>Calculation (for use if original proposal does not meet requiremet)</v>
      </c>
      <c r="B20" s="289"/>
      <c r="C20" s="289"/>
      <c r="D20" s="289"/>
      <c r="E20" s="289"/>
      <c r="F20" s="289"/>
      <c r="G20" s="289"/>
      <c r="H20" s="289"/>
      <c r="I20" s="157"/>
      <c r="M20" s="157"/>
    </row>
    <row r="21" spans="1:13" x14ac:dyDescent="0.35">
      <c r="A21" s="286"/>
      <c r="B21" s="286"/>
      <c r="C21" s="286"/>
      <c r="D21" s="286"/>
      <c r="E21" s="286"/>
      <c r="F21" s="286"/>
      <c r="G21" s="286"/>
      <c r="H21" s="157"/>
    </row>
    <row r="22" spans="1:13" ht="12.75" customHeight="1" x14ac:dyDescent="0.35">
      <c r="A22" s="290" t="str">
        <f>IF(H16="No","Based on your project size,","")</f>
        <v>Based on your project size,</v>
      </c>
      <c r="B22" s="290"/>
      <c r="C22" s="290"/>
      <c r="D22" s="290"/>
      <c r="E22" s="290"/>
      <c r="F22" s="290"/>
      <c r="G22" s="290"/>
      <c r="H22" s="290"/>
    </row>
    <row r="23" spans="1:13" x14ac:dyDescent="0.35">
      <c r="A23" s="276" t="str">
        <f>IF(AND(H8&gt;40,H14&lt;(ROUNDUP(0.1*H8,0))),CONCATENATE("Total Number of Affordable Units Must Be At Least ",ROUNDUP(0.1*H8,0)),"")</f>
        <v>Total Number of Affordable Units Must Be At Least 6</v>
      </c>
      <c r="B23" s="276"/>
      <c r="C23" s="276"/>
      <c r="D23" s="276"/>
      <c r="E23" s="276"/>
      <c r="F23" s="276"/>
      <c r="G23" s="276"/>
      <c r="H23" s="276"/>
      <c r="I23" s="163"/>
    </row>
    <row r="24" spans="1:13" x14ac:dyDescent="0.35">
      <c r="A24" s="275" t="str">
        <f>IF((H8&gt;4)*AND(H8&lt;=40,H14&lt;(4)),CONCATENATE(" At Least 4 Units Must Be Affordable "),"")</f>
        <v/>
      </c>
      <c r="B24" s="275"/>
      <c r="C24" s="275"/>
      <c r="D24" s="275"/>
      <c r="E24" s="275"/>
      <c r="F24" s="275"/>
      <c r="G24" s="275"/>
      <c r="H24" s="275"/>
      <c r="I24" s="163"/>
    </row>
  </sheetData>
  <sheetProtection algorithmName="SHA-512" hashValue="PQucEJk/82EDM1ycQ3gdcbUpKr6QcnN32b8jBcVTVFfHoY2M+rB3vK0nH0wR7N2Dy4M9t0c8tp8dnpo77wtH3g==" saltValue="Ot4GUUcZl+HwwH96f6sTuw==" spinCount="100000" sheet="1" objects="1" scenarios="1"/>
  <mergeCells count="16">
    <mergeCell ref="A24:H24"/>
    <mergeCell ref="A23:H23"/>
    <mergeCell ref="A5:H5"/>
    <mergeCell ref="A8:G8"/>
    <mergeCell ref="A9:H9"/>
    <mergeCell ref="A10:G10"/>
    <mergeCell ref="A12:G12"/>
    <mergeCell ref="A15:G15"/>
    <mergeCell ref="A16:G16"/>
    <mergeCell ref="A17:G17"/>
    <mergeCell ref="A20:H20"/>
    <mergeCell ref="A21:G21"/>
    <mergeCell ref="A22:H22"/>
    <mergeCell ref="A11:G11"/>
    <mergeCell ref="A14:G14"/>
    <mergeCell ref="A13:G13"/>
  </mergeCells>
  <conditionalFormatting sqref="A20:H20">
    <cfRule type="notContainsBlanks" dxfId="4" priority="18" stopIfTrue="1">
      <formula>LEN(TRIM(A20))&gt;0</formula>
    </cfRule>
  </conditionalFormatting>
  <conditionalFormatting sqref="A22:H22">
    <cfRule type="notContainsBlanks" dxfId="3" priority="20" stopIfTrue="1">
      <formula>LEN(TRIM(A22))&gt;0</formula>
    </cfRule>
  </conditionalFormatting>
  <conditionalFormatting sqref="A23:H24">
    <cfRule type="notContainsBlanks" dxfId="2" priority="19" stopIfTrue="1">
      <formula>LEN(TRIM(A23))&gt;0</formula>
    </cfRule>
  </conditionalFormatting>
  <conditionalFormatting sqref="H7:H8 H10:H14 H16">
    <cfRule type="expression" dxfId="1" priority="21" stopIfTrue="1">
      <formula>#REF!&lt;&gt;""</formula>
    </cfRule>
  </conditionalFormatting>
  <dataValidations disablePrompts="1" count="1">
    <dataValidation type="list" allowBlank="1" showInputMessage="1" showErrorMessage="1" sqref="H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H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H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H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H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H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H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H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H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H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H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H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H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H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H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03A500AC-FDE6-41A4-925C-753FC083EB17}">
      <formula1>#REF!</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7524-FA5E-404F-9372-2E7F3E9AACD1}">
  <sheetPr>
    <tabColor theme="4" tint="0.79998168889431442"/>
  </sheetPr>
  <dimension ref="A1:P147"/>
  <sheetViews>
    <sheetView showGridLines="0" zoomScale="85" zoomScaleNormal="85" workbookViewId="0">
      <selection activeCell="A71" sqref="A71"/>
    </sheetView>
  </sheetViews>
  <sheetFormatPr defaultRowHeight="14.5" x14ac:dyDescent="0.35"/>
  <cols>
    <col min="1" max="1" width="28.7265625" customWidth="1"/>
    <col min="2" max="2" width="11.26953125" customWidth="1"/>
    <col min="3" max="3" width="10.54296875" customWidth="1"/>
    <col min="4" max="4" width="21.7265625" customWidth="1"/>
    <col min="5" max="5" width="8.81640625"/>
    <col min="6" max="6" width="17.81640625" style="3" bestFit="1" customWidth="1"/>
    <col min="7" max="7" width="20.26953125" style="4" customWidth="1"/>
    <col min="8" max="9" width="12.7265625" style="4" customWidth="1"/>
    <col min="10" max="256" width="8.81640625"/>
    <col min="257" max="257" width="20.1796875" customWidth="1"/>
    <col min="258" max="258" width="11.26953125" customWidth="1"/>
    <col min="259" max="259" width="8.81640625"/>
    <col min="260" max="260" width="11.7265625" customWidth="1"/>
    <col min="261" max="261" width="8.81640625"/>
    <col min="262" max="262" width="12.26953125" bestFit="1" customWidth="1"/>
    <col min="263" max="265" width="12.7265625" customWidth="1"/>
    <col min="266" max="512" width="8.81640625"/>
    <col min="513" max="513" width="20.1796875" customWidth="1"/>
    <col min="514" max="514" width="11.26953125" customWidth="1"/>
    <col min="515" max="515" width="8.81640625"/>
    <col min="516" max="516" width="11.7265625" customWidth="1"/>
    <col min="517" max="517" width="8.81640625"/>
    <col min="518" max="518" width="12.26953125" bestFit="1" customWidth="1"/>
    <col min="519" max="521" width="12.7265625" customWidth="1"/>
    <col min="522" max="768" width="8.81640625"/>
    <col min="769" max="769" width="20.1796875" customWidth="1"/>
    <col min="770" max="770" width="11.26953125" customWidth="1"/>
    <col min="771" max="771" width="8.81640625"/>
    <col min="772" max="772" width="11.7265625" customWidth="1"/>
    <col min="773" max="773" width="8.81640625"/>
    <col min="774" max="774" width="12.26953125" bestFit="1" customWidth="1"/>
    <col min="775" max="777" width="12.7265625" customWidth="1"/>
    <col min="778" max="1024" width="8.81640625"/>
    <col min="1025" max="1025" width="20.1796875" customWidth="1"/>
    <col min="1026" max="1026" width="11.26953125" customWidth="1"/>
    <col min="1027" max="1027" width="8.81640625"/>
    <col min="1028" max="1028" width="11.7265625" customWidth="1"/>
    <col min="1029" max="1029" width="8.81640625"/>
    <col min="1030" max="1030" width="12.26953125" bestFit="1" customWidth="1"/>
    <col min="1031" max="1033" width="12.7265625" customWidth="1"/>
    <col min="1034" max="1280" width="8.81640625"/>
    <col min="1281" max="1281" width="20.1796875" customWidth="1"/>
    <col min="1282" max="1282" width="11.26953125" customWidth="1"/>
    <col min="1283" max="1283" width="8.81640625"/>
    <col min="1284" max="1284" width="11.7265625" customWidth="1"/>
    <col min="1285" max="1285" width="8.81640625"/>
    <col min="1286" max="1286" width="12.26953125" bestFit="1" customWidth="1"/>
    <col min="1287" max="1289" width="12.7265625" customWidth="1"/>
    <col min="1290" max="1536" width="8.81640625"/>
    <col min="1537" max="1537" width="20.1796875" customWidth="1"/>
    <col min="1538" max="1538" width="11.26953125" customWidth="1"/>
    <col min="1539" max="1539" width="8.81640625"/>
    <col min="1540" max="1540" width="11.7265625" customWidth="1"/>
    <col min="1541" max="1541" width="8.81640625"/>
    <col min="1542" max="1542" width="12.26953125" bestFit="1" customWidth="1"/>
    <col min="1543" max="1545" width="12.7265625" customWidth="1"/>
    <col min="1546" max="1792" width="8.81640625"/>
    <col min="1793" max="1793" width="20.1796875" customWidth="1"/>
    <col min="1794" max="1794" width="11.26953125" customWidth="1"/>
    <col min="1795" max="1795" width="8.81640625"/>
    <col min="1796" max="1796" width="11.7265625" customWidth="1"/>
    <col min="1797" max="1797" width="8.81640625"/>
    <col min="1798" max="1798" width="12.26953125" bestFit="1" customWidth="1"/>
    <col min="1799" max="1801" width="12.7265625" customWidth="1"/>
    <col min="1802" max="2048" width="8.81640625"/>
    <col min="2049" max="2049" width="20.1796875" customWidth="1"/>
    <col min="2050" max="2050" width="11.26953125" customWidth="1"/>
    <col min="2051" max="2051" width="8.81640625"/>
    <col min="2052" max="2052" width="11.7265625" customWidth="1"/>
    <col min="2053" max="2053" width="8.81640625"/>
    <col min="2054" max="2054" width="12.26953125" bestFit="1" customWidth="1"/>
    <col min="2055" max="2057" width="12.7265625" customWidth="1"/>
    <col min="2058" max="2304" width="8.81640625"/>
    <col min="2305" max="2305" width="20.1796875" customWidth="1"/>
    <col min="2306" max="2306" width="11.26953125" customWidth="1"/>
    <col min="2307" max="2307" width="8.81640625"/>
    <col min="2308" max="2308" width="11.7265625" customWidth="1"/>
    <col min="2309" max="2309" width="8.81640625"/>
    <col min="2310" max="2310" width="12.26953125" bestFit="1" customWidth="1"/>
    <col min="2311" max="2313" width="12.7265625" customWidth="1"/>
    <col min="2314" max="2560" width="8.81640625"/>
    <col min="2561" max="2561" width="20.1796875" customWidth="1"/>
    <col min="2562" max="2562" width="11.26953125" customWidth="1"/>
    <col min="2563" max="2563" width="8.81640625"/>
    <col min="2564" max="2564" width="11.7265625" customWidth="1"/>
    <col min="2565" max="2565" width="8.81640625"/>
    <col min="2566" max="2566" width="12.26953125" bestFit="1" customWidth="1"/>
    <col min="2567" max="2569" width="12.7265625" customWidth="1"/>
    <col min="2570" max="2816" width="8.81640625"/>
    <col min="2817" max="2817" width="20.1796875" customWidth="1"/>
    <col min="2818" max="2818" width="11.26953125" customWidth="1"/>
    <col min="2819" max="2819" width="8.81640625"/>
    <col min="2820" max="2820" width="11.7265625" customWidth="1"/>
    <col min="2821" max="2821" width="8.81640625"/>
    <col min="2822" max="2822" width="12.26953125" bestFit="1" customWidth="1"/>
    <col min="2823" max="2825" width="12.7265625" customWidth="1"/>
    <col min="2826" max="3072" width="8.81640625"/>
    <col min="3073" max="3073" width="20.1796875" customWidth="1"/>
    <col min="3074" max="3074" width="11.26953125" customWidth="1"/>
    <col min="3075" max="3075" width="8.81640625"/>
    <col min="3076" max="3076" width="11.7265625" customWidth="1"/>
    <col min="3077" max="3077" width="8.81640625"/>
    <col min="3078" max="3078" width="12.26953125" bestFit="1" customWidth="1"/>
    <col min="3079" max="3081" width="12.7265625" customWidth="1"/>
    <col min="3082" max="3328" width="8.81640625"/>
    <col min="3329" max="3329" width="20.1796875" customWidth="1"/>
    <col min="3330" max="3330" width="11.26953125" customWidth="1"/>
    <col min="3331" max="3331" width="8.81640625"/>
    <col min="3332" max="3332" width="11.7265625" customWidth="1"/>
    <col min="3333" max="3333" width="8.81640625"/>
    <col min="3334" max="3334" width="12.26953125" bestFit="1" customWidth="1"/>
    <col min="3335" max="3337" width="12.7265625" customWidth="1"/>
    <col min="3338" max="3584" width="8.81640625"/>
    <col min="3585" max="3585" width="20.1796875" customWidth="1"/>
    <col min="3586" max="3586" width="11.26953125" customWidth="1"/>
    <col min="3587" max="3587" width="8.81640625"/>
    <col min="3588" max="3588" width="11.7265625" customWidth="1"/>
    <col min="3589" max="3589" width="8.81640625"/>
    <col min="3590" max="3590" width="12.26953125" bestFit="1" customWidth="1"/>
    <col min="3591" max="3593" width="12.7265625" customWidth="1"/>
    <col min="3594" max="3840" width="8.81640625"/>
    <col min="3841" max="3841" width="20.1796875" customWidth="1"/>
    <col min="3842" max="3842" width="11.26953125" customWidth="1"/>
    <col min="3843" max="3843" width="8.81640625"/>
    <col min="3844" max="3844" width="11.7265625" customWidth="1"/>
    <col min="3845" max="3845" width="8.81640625"/>
    <col min="3846" max="3846" width="12.26953125" bestFit="1" customWidth="1"/>
    <col min="3847" max="3849" width="12.7265625" customWidth="1"/>
    <col min="3850" max="4096" width="8.81640625"/>
    <col min="4097" max="4097" width="20.1796875" customWidth="1"/>
    <col min="4098" max="4098" width="11.26953125" customWidth="1"/>
    <col min="4099" max="4099" width="8.81640625"/>
    <col min="4100" max="4100" width="11.7265625" customWidth="1"/>
    <col min="4101" max="4101" width="8.81640625"/>
    <col min="4102" max="4102" width="12.26953125" bestFit="1" customWidth="1"/>
    <col min="4103" max="4105" width="12.7265625" customWidth="1"/>
    <col min="4106" max="4352" width="8.81640625"/>
    <col min="4353" max="4353" width="20.1796875" customWidth="1"/>
    <col min="4354" max="4354" width="11.26953125" customWidth="1"/>
    <col min="4355" max="4355" width="8.81640625"/>
    <col min="4356" max="4356" width="11.7265625" customWidth="1"/>
    <col min="4357" max="4357" width="8.81640625"/>
    <col min="4358" max="4358" width="12.26953125" bestFit="1" customWidth="1"/>
    <col min="4359" max="4361" width="12.7265625" customWidth="1"/>
    <col min="4362" max="4608" width="8.81640625"/>
    <col min="4609" max="4609" width="20.1796875" customWidth="1"/>
    <col min="4610" max="4610" width="11.26953125" customWidth="1"/>
    <col min="4611" max="4611" width="8.81640625"/>
    <col min="4612" max="4612" width="11.7265625" customWidth="1"/>
    <col min="4613" max="4613" width="8.81640625"/>
    <col min="4614" max="4614" width="12.26953125" bestFit="1" customWidth="1"/>
    <col min="4615" max="4617" width="12.7265625" customWidth="1"/>
    <col min="4618" max="4864" width="8.81640625"/>
    <col min="4865" max="4865" width="20.1796875" customWidth="1"/>
    <col min="4866" max="4866" width="11.26953125" customWidth="1"/>
    <col min="4867" max="4867" width="8.81640625"/>
    <col min="4868" max="4868" width="11.7265625" customWidth="1"/>
    <col min="4869" max="4869" width="8.81640625"/>
    <col min="4870" max="4870" width="12.26953125" bestFit="1" customWidth="1"/>
    <col min="4871" max="4873" width="12.7265625" customWidth="1"/>
    <col min="4874" max="5120" width="8.81640625"/>
    <col min="5121" max="5121" width="20.1796875" customWidth="1"/>
    <col min="5122" max="5122" width="11.26953125" customWidth="1"/>
    <col min="5123" max="5123" width="8.81640625"/>
    <col min="5124" max="5124" width="11.7265625" customWidth="1"/>
    <col min="5125" max="5125" width="8.81640625"/>
    <col min="5126" max="5126" width="12.26953125" bestFit="1" customWidth="1"/>
    <col min="5127" max="5129" width="12.7265625" customWidth="1"/>
    <col min="5130" max="5376" width="8.81640625"/>
    <col min="5377" max="5377" width="20.1796875" customWidth="1"/>
    <col min="5378" max="5378" width="11.26953125" customWidth="1"/>
    <col min="5379" max="5379" width="8.81640625"/>
    <col min="5380" max="5380" width="11.7265625" customWidth="1"/>
    <col min="5381" max="5381" width="8.81640625"/>
    <col min="5382" max="5382" width="12.26953125" bestFit="1" customWidth="1"/>
    <col min="5383" max="5385" width="12.7265625" customWidth="1"/>
    <col min="5386" max="5632" width="8.81640625"/>
    <col min="5633" max="5633" width="20.1796875" customWidth="1"/>
    <col min="5634" max="5634" width="11.26953125" customWidth="1"/>
    <col min="5635" max="5635" width="8.81640625"/>
    <col min="5636" max="5636" width="11.7265625" customWidth="1"/>
    <col min="5637" max="5637" width="8.81640625"/>
    <col min="5638" max="5638" width="12.26953125" bestFit="1" customWidth="1"/>
    <col min="5639" max="5641" width="12.7265625" customWidth="1"/>
    <col min="5642" max="5888" width="8.81640625"/>
    <col min="5889" max="5889" width="20.1796875" customWidth="1"/>
    <col min="5890" max="5890" width="11.26953125" customWidth="1"/>
    <col min="5891" max="5891" width="8.81640625"/>
    <col min="5892" max="5892" width="11.7265625" customWidth="1"/>
    <col min="5893" max="5893" width="8.81640625"/>
    <col min="5894" max="5894" width="12.26953125" bestFit="1" customWidth="1"/>
    <col min="5895" max="5897" width="12.7265625" customWidth="1"/>
    <col min="5898" max="6144" width="8.81640625"/>
    <col min="6145" max="6145" width="20.1796875" customWidth="1"/>
    <col min="6146" max="6146" width="11.26953125" customWidth="1"/>
    <col min="6147" max="6147" width="8.81640625"/>
    <col min="6148" max="6148" width="11.7265625" customWidth="1"/>
    <col min="6149" max="6149" width="8.81640625"/>
    <col min="6150" max="6150" width="12.26953125" bestFit="1" customWidth="1"/>
    <col min="6151" max="6153" width="12.7265625" customWidth="1"/>
    <col min="6154" max="6400" width="8.81640625"/>
    <col min="6401" max="6401" width="20.1796875" customWidth="1"/>
    <col min="6402" max="6402" width="11.26953125" customWidth="1"/>
    <col min="6403" max="6403" width="8.81640625"/>
    <col min="6404" max="6404" width="11.7265625" customWidth="1"/>
    <col min="6405" max="6405" width="8.81640625"/>
    <col min="6406" max="6406" width="12.26953125" bestFit="1" customWidth="1"/>
    <col min="6407" max="6409" width="12.7265625" customWidth="1"/>
    <col min="6410" max="6656" width="8.81640625"/>
    <col min="6657" max="6657" width="20.1796875" customWidth="1"/>
    <col min="6658" max="6658" width="11.26953125" customWidth="1"/>
    <col min="6659" max="6659" width="8.81640625"/>
    <col min="6660" max="6660" width="11.7265625" customWidth="1"/>
    <col min="6661" max="6661" width="8.81640625"/>
    <col min="6662" max="6662" width="12.26953125" bestFit="1" customWidth="1"/>
    <col min="6663" max="6665" width="12.7265625" customWidth="1"/>
    <col min="6666" max="6912" width="8.81640625"/>
    <col min="6913" max="6913" width="20.1796875" customWidth="1"/>
    <col min="6914" max="6914" width="11.26953125" customWidth="1"/>
    <col min="6915" max="6915" width="8.81640625"/>
    <col min="6916" max="6916" width="11.7265625" customWidth="1"/>
    <col min="6917" max="6917" width="8.81640625"/>
    <col min="6918" max="6918" width="12.26953125" bestFit="1" customWidth="1"/>
    <col min="6919" max="6921" width="12.7265625" customWidth="1"/>
    <col min="6922" max="7168" width="8.81640625"/>
    <col min="7169" max="7169" width="20.1796875" customWidth="1"/>
    <col min="7170" max="7170" width="11.26953125" customWidth="1"/>
    <col min="7171" max="7171" width="8.81640625"/>
    <col min="7172" max="7172" width="11.7265625" customWidth="1"/>
    <col min="7173" max="7173" width="8.81640625"/>
    <col min="7174" max="7174" width="12.26953125" bestFit="1" customWidth="1"/>
    <col min="7175" max="7177" width="12.7265625" customWidth="1"/>
    <col min="7178" max="7424" width="8.81640625"/>
    <col min="7425" max="7425" width="20.1796875" customWidth="1"/>
    <col min="7426" max="7426" width="11.26953125" customWidth="1"/>
    <col min="7427" max="7427" width="8.81640625"/>
    <col min="7428" max="7428" width="11.7265625" customWidth="1"/>
    <col min="7429" max="7429" width="8.81640625"/>
    <col min="7430" max="7430" width="12.26953125" bestFit="1" customWidth="1"/>
    <col min="7431" max="7433" width="12.7265625" customWidth="1"/>
    <col min="7434" max="7680" width="8.81640625"/>
    <col min="7681" max="7681" width="20.1796875" customWidth="1"/>
    <col min="7682" max="7682" width="11.26953125" customWidth="1"/>
    <col min="7683" max="7683" width="8.81640625"/>
    <col min="7684" max="7684" width="11.7265625" customWidth="1"/>
    <col min="7685" max="7685" width="8.81640625"/>
    <col min="7686" max="7686" width="12.26953125" bestFit="1" customWidth="1"/>
    <col min="7687" max="7689" width="12.7265625" customWidth="1"/>
    <col min="7690" max="7936" width="8.81640625"/>
    <col min="7937" max="7937" width="20.1796875" customWidth="1"/>
    <col min="7938" max="7938" width="11.26953125" customWidth="1"/>
    <col min="7939" max="7939" width="8.81640625"/>
    <col min="7940" max="7940" width="11.7265625" customWidth="1"/>
    <col min="7941" max="7941" width="8.81640625"/>
    <col min="7942" max="7942" width="12.26953125" bestFit="1" customWidth="1"/>
    <col min="7943" max="7945" width="12.7265625" customWidth="1"/>
    <col min="7946" max="8192" width="8.81640625"/>
    <col min="8193" max="8193" width="20.1796875" customWidth="1"/>
    <col min="8194" max="8194" width="11.26953125" customWidth="1"/>
    <col min="8195" max="8195" width="8.81640625"/>
    <col min="8196" max="8196" width="11.7265625" customWidth="1"/>
    <col min="8197" max="8197" width="8.81640625"/>
    <col min="8198" max="8198" width="12.26953125" bestFit="1" customWidth="1"/>
    <col min="8199" max="8201" width="12.7265625" customWidth="1"/>
    <col min="8202" max="8448" width="8.81640625"/>
    <col min="8449" max="8449" width="20.1796875" customWidth="1"/>
    <col min="8450" max="8450" width="11.26953125" customWidth="1"/>
    <col min="8451" max="8451" width="8.81640625"/>
    <col min="8452" max="8452" width="11.7265625" customWidth="1"/>
    <col min="8453" max="8453" width="8.81640625"/>
    <col min="8454" max="8454" width="12.26953125" bestFit="1" customWidth="1"/>
    <col min="8455" max="8457" width="12.7265625" customWidth="1"/>
    <col min="8458" max="8704" width="8.81640625"/>
    <col min="8705" max="8705" width="20.1796875" customWidth="1"/>
    <col min="8706" max="8706" width="11.26953125" customWidth="1"/>
    <col min="8707" max="8707" width="8.81640625"/>
    <col min="8708" max="8708" width="11.7265625" customWidth="1"/>
    <col min="8709" max="8709" width="8.81640625"/>
    <col min="8710" max="8710" width="12.26953125" bestFit="1" customWidth="1"/>
    <col min="8711" max="8713" width="12.7265625" customWidth="1"/>
    <col min="8714" max="8960" width="8.81640625"/>
    <col min="8961" max="8961" width="20.1796875" customWidth="1"/>
    <col min="8962" max="8962" width="11.26953125" customWidth="1"/>
    <col min="8963" max="8963" width="8.81640625"/>
    <col min="8964" max="8964" width="11.7265625" customWidth="1"/>
    <col min="8965" max="8965" width="8.81640625"/>
    <col min="8966" max="8966" width="12.26953125" bestFit="1" customWidth="1"/>
    <col min="8967" max="8969" width="12.7265625" customWidth="1"/>
    <col min="8970" max="9216" width="8.81640625"/>
    <col min="9217" max="9217" width="20.1796875" customWidth="1"/>
    <col min="9218" max="9218" width="11.26953125" customWidth="1"/>
    <col min="9219" max="9219" width="8.81640625"/>
    <col min="9220" max="9220" width="11.7265625" customWidth="1"/>
    <col min="9221" max="9221" width="8.81640625"/>
    <col min="9222" max="9222" width="12.26953125" bestFit="1" customWidth="1"/>
    <col min="9223" max="9225" width="12.7265625" customWidth="1"/>
    <col min="9226" max="9472" width="8.81640625"/>
    <col min="9473" max="9473" width="20.1796875" customWidth="1"/>
    <col min="9474" max="9474" width="11.26953125" customWidth="1"/>
    <col min="9475" max="9475" width="8.81640625"/>
    <col min="9476" max="9476" width="11.7265625" customWidth="1"/>
    <col min="9477" max="9477" width="8.81640625"/>
    <col min="9478" max="9478" width="12.26953125" bestFit="1" customWidth="1"/>
    <col min="9479" max="9481" width="12.7265625" customWidth="1"/>
    <col min="9482" max="9728" width="8.81640625"/>
    <col min="9729" max="9729" width="20.1796875" customWidth="1"/>
    <col min="9730" max="9730" width="11.26953125" customWidth="1"/>
    <col min="9731" max="9731" width="8.81640625"/>
    <col min="9732" max="9732" width="11.7265625" customWidth="1"/>
    <col min="9733" max="9733" width="8.81640625"/>
    <col min="9734" max="9734" width="12.26953125" bestFit="1" customWidth="1"/>
    <col min="9735" max="9737" width="12.7265625" customWidth="1"/>
    <col min="9738" max="9984" width="8.81640625"/>
    <col min="9985" max="9985" width="20.1796875" customWidth="1"/>
    <col min="9986" max="9986" width="11.26953125" customWidth="1"/>
    <col min="9987" max="9987" width="8.81640625"/>
    <col min="9988" max="9988" width="11.7265625" customWidth="1"/>
    <col min="9989" max="9989" width="8.81640625"/>
    <col min="9990" max="9990" width="12.26953125" bestFit="1" customWidth="1"/>
    <col min="9991" max="9993" width="12.7265625" customWidth="1"/>
    <col min="9994" max="10240" width="8.81640625"/>
    <col min="10241" max="10241" width="20.1796875" customWidth="1"/>
    <col min="10242" max="10242" width="11.26953125" customWidth="1"/>
    <col min="10243" max="10243" width="8.81640625"/>
    <col min="10244" max="10244" width="11.7265625" customWidth="1"/>
    <col min="10245" max="10245" width="8.81640625"/>
    <col min="10246" max="10246" width="12.26953125" bestFit="1" customWidth="1"/>
    <col min="10247" max="10249" width="12.7265625" customWidth="1"/>
    <col min="10250" max="10496" width="8.81640625"/>
    <col min="10497" max="10497" width="20.1796875" customWidth="1"/>
    <col min="10498" max="10498" width="11.26953125" customWidth="1"/>
    <col min="10499" max="10499" width="8.81640625"/>
    <col min="10500" max="10500" width="11.7265625" customWidth="1"/>
    <col min="10501" max="10501" width="8.81640625"/>
    <col min="10502" max="10502" width="12.26953125" bestFit="1" customWidth="1"/>
    <col min="10503" max="10505" width="12.7265625" customWidth="1"/>
    <col min="10506" max="10752" width="8.81640625"/>
    <col min="10753" max="10753" width="20.1796875" customWidth="1"/>
    <col min="10754" max="10754" width="11.26953125" customWidth="1"/>
    <col min="10755" max="10755" width="8.81640625"/>
    <col min="10756" max="10756" width="11.7265625" customWidth="1"/>
    <col min="10757" max="10757" width="8.81640625"/>
    <col min="10758" max="10758" width="12.26953125" bestFit="1" customWidth="1"/>
    <col min="10759" max="10761" width="12.7265625" customWidth="1"/>
    <col min="10762" max="11008" width="8.81640625"/>
    <col min="11009" max="11009" width="20.1796875" customWidth="1"/>
    <col min="11010" max="11010" width="11.26953125" customWidth="1"/>
    <col min="11011" max="11011" width="8.81640625"/>
    <col min="11012" max="11012" width="11.7265625" customWidth="1"/>
    <col min="11013" max="11013" width="8.81640625"/>
    <col min="11014" max="11014" width="12.26953125" bestFit="1" customWidth="1"/>
    <col min="11015" max="11017" width="12.7265625" customWidth="1"/>
    <col min="11018" max="11264" width="8.81640625"/>
    <col min="11265" max="11265" width="20.1796875" customWidth="1"/>
    <col min="11266" max="11266" width="11.26953125" customWidth="1"/>
    <col min="11267" max="11267" width="8.81640625"/>
    <col min="11268" max="11268" width="11.7265625" customWidth="1"/>
    <col min="11269" max="11269" width="8.81640625"/>
    <col min="11270" max="11270" width="12.26953125" bestFit="1" customWidth="1"/>
    <col min="11271" max="11273" width="12.7265625" customWidth="1"/>
    <col min="11274" max="11520" width="8.81640625"/>
    <col min="11521" max="11521" width="20.1796875" customWidth="1"/>
    <col min="11522" max="11522" width="11.26953125" customWidth="1"/>
    <col min="11523" max="11523" width="8.81640625"/>
    <col min="11524" max="11524" width="11.7265625" customWidth="1"/>
    <col min="11525" max="11525" width="8.81640625"/>
    <col min="11526" max="11526" width="12.26953125" bestFit="1" customWidth="1"/>
    <col min="11527" max="11529" width="12.7265625" customWidth="1"/>
    <col min="11530" max="11776" width="8.81640625"/>
    <col min="11777" max="11777" width="20.1796875" customWidth="1"/>
    <col min="11778" max="11778" width="11.26953125" customWidth="1"/>
    <col min="11779" max="11779" width="8.81640625"/>
    <col min="11780" max="11780" width="11.7265625" customWidth="1"/>
    <col min="11781" max="11781" width="8.81640625"/>
    <col min="11782" max="11782" width="12.26953125" bestFit="1" customWidth="1"/>
    <col min="11783" max="11785" width="12.7265625" customWidth="1"/>
    <col min="11786" max="12032" width="8.81640625"/>
    <col min="12033" max="12033" width="20.1796875" customWidth="1"/>
    <col min="12034" max="12034" width="11.26953125" customWidth="1"/>
    <col min="12035" max="12035" width="8.81640625"/>
    <col min="12036" max="12036" width="11.7265625" customWidth="1"/>
    <col min="12037" max="12037" width="8.81640625"/>
    <col min="12038" max="12038" width="12.26953125" bestFit="1" customWidth="1"/>
    <col min="12039" max="12041" width="12.7265625" customWidth="1"/>
    <col min="12042" max="12288" width="8.81640625"/>
    <col min="12289" max="12289" width="20.1796875" customWidth="1"/>
    <col min="12290" max="12290" width="11.26953125" customWidth="1"/>
    <col min="12291" max="12291" width="8.81640625"/>
    <col min="12292" max="12292" width="11.7265625" customWidth="1"/>
    <col min="12293" max="12293" width="8.81640625"/>
    <col min="12294" max="12294" width="12.26953125" bestFit="1" customWidth="1"/>
    <col min="12295" max="12297" width="12.7265625" customWidth="1"/>
    <col min="12298" max="12544" width="8.81640625"/>
    <col min="12545" max="12545" width="20.1796875" customWidth="1"/>
    <col min="12546" max="12546" width="11.26953125" customWidth="1"/>
    <col min="12547" max="12547" width="8.81640625"/>
    <col min="12548" max="12548" width="11.7265625" customWidth="1"/>
    <col min="12549" max="12549" width="8.81640625"/>
    <col min="12550" max="12550" width="12.26953125" bestFit="1" customWidth="1"/>
    <col min="12551" max="12553" width="12.7265625" customWidth="1"/>
    <col min="12554" max="12800" width="8.81640625"/>
    <col min="12801" max="12801" width="20.1796875" customWidth="1"/>
    <col min="12802" max="12802" width="11.26953125" customWidth="1"/>
    <col min="12803" max="12803" width="8.81640625"/>
    <col min="12804" max="12804" width="11.7265625" customWidth="1"/>
    <col min="12805" max="12805" width="8.81640625"/>
    <col min="12806" max="12806" width="12.26953125" bestFit="1" customWidth="1"/>
    <col min="12807" max="12809" width="12.7265625" customWidth="1"/>
    <col min="12810" max="13056" width="8.81640625"/>
    <col min="13057" max="13057" width="20.1796875" customWidth="1"/>
    <col min="13058" max="13058" width="11.26953125" customWidth="1"/>
    <col min="13059" max="13059" width="8.81640625"/>
    <col min="13060" max="13060" width="11.7265625" customWidth="1"/>
    <col min="13061" max="13061" width="8.81640625"/>
    <col min="13062" max="13062" width="12.26953125" bestFit="1" customWidth="1"/>
    <col min="13063" max="13065" width="12.7265625" customWidth="1"/>
    <col min="13066" max="13312" width="8.81640625"/>
    <col min="13313" max="13313" width="20.1796875" customWidth="1"/>
    <col min="13314" max="13314" width="11.26953125" customWidth="1"/>
    <col min="13315" max="13315" width="8.81640625"/>
    <col min="13316" max="13316" width="11.7265625" customWidth="1"/>
    <col min="13317" max="13317" width="8.81640625"/>
    <col min="13318" max="13318" width="12.26953125" bestFit="1" customWidth="1"/>
    <col min="13319" max="13321" width="12.7265625" customWidth="1"/>
    <col min="13322" max="13568" width="8.81640625"/>
    <col min="13569" max="13569" width="20.1796875" customWidth="1"/>
    <col min="13570" max="13570" width="11.26953125" customWidth="1"/>
    <col min="13571" max="13571" width="8.81640625"/>
    <col min="13572" max="13572" width="11.7265625" customWidth="1"/>
    <col min="13573" max="13573" width="8.81640625"/>
    <col min="13574" max="13574" width="12.26953125" bestFit="1" customWidth="1"/>
    <col min="13575" max="13577" width="12.7265625" customWidth="1"/>
    <col min="13578" max="13824" width="8.81640625"/>
    <col min="13825" max="13825" width="20.1796875" customWidth="1"/>
    <col min="13826" max="13826" width="11.26953125" customWidth="1"/>
    <col min="13827" max="13827" width="8.81640625"/>
    <col min="13828" max="13828" width="11.7265625" customWidth="1"/>
    <col min="13829" max="13829" width="8.81640625"/>
    <col min="13830" max="13830" width="12.26953125" bestFit="1" customWidth="1"/>
    <col min="13831" max="13833" width="12.7265625" customWidth="1"/>
    <col min="13834" max="14080" width="8.81640625"/>
    <col min="14081" max="14081" width="20.1796875" customWidth="1"/>
    <col min="14082" max="14082" width="11.26953125" customWidth="1"/>
    <col min="14083" max="14083" width="8.81640625"/>
    <col min="14084" max="14084" width="11.7265625" customWidth="1"/>
    <col min="14085" max="14085" width="8.81640625"/>
    <col min="14086" max="14086" width="12.26953125" bestFit="1" customWidth="1"/>
    <col min="14087" max="14089" width="12.7265625" customWidth="1"/>
    <col min="14090" max="14336" width="8.81640625"/>
    <col min="14337" max="14337" width="20.1796875" customWidth="1"/>
    <col min="14338" max="14338" width="11.26953125" customWidth="1"/>
    <col min="14339" max="14339" width="8.81640625"/>
    <col min="14340" max="14340" width="11.7265625" customWidth="1"/>
    <col min="14341" max="14341" width="8.81640625"/>
    <col min="14342" max="14342" width="12.26953125" bestFit="1" customWidth="1"/>
    <col min="14343" max="14345" width="12.7265625" customWidth="1"/>
    <col min="14346" max="14592" width="8.81640625"/>
    <col min="14593" max="14593" width="20.1796875" customWidth="1"/>
    <col min="14594" max="14594" width="11.26953125" customWidth="1"/>
    <col min="14595" max="14595" width="8.81640625"/>
    <col min="14596" max="14596" width="11.7265625" customWidth="1"/>
    <col min="14597" max="14597" width="8.81640625"/>
    <col min="14598" max="14598" width="12.26953125" bestFit="1" customWidth="1"/>
    <col min="14599" max="14601" width="12.7265625" customWidth="1"/>
    <col min="14602" max="14848" width="8.81640625"/>
    <col min="14849" max="14849" width="20.1796875" customWidth="1"/>
    <col min="14850" max="14850" width="11.26953125" customWidth="1"/>
    <col min="14851" max="14851" width="8.81640625"/>
    <col min="14852" max="14852" width="11.7265625" customWidth="1"/>
    <col min="14853" max="14853" width="8.81640625"/>
    <col min="14854" max="14854" width="12.26953125" bestFit="1" customWidth="1"/>
    <col min="14855" max="14857" width="12.7265625" customWidth="1"/>
    <col min="14858" max="15104" width="8.81640625"/>
    <col min="15105" max="15105" width="20.1796875" customWidth="1"/>
    <col min="15106" max="15106" width="11.26953125" customWidth="1"/>
    <col min="15107" max="15107" width="8.81640625"/>
    <col min="15108" max="15108" width="11.7265625" customWidth="1"/>
    <col min="15109" max="15109" width="8.81640625"/>
    <col min="15110" max="15110" width="12.26953125" bestFit="1" customWidth="1"/>
    <col min="15111" max="15113" width="12.7265625" customWidth="1"/>
    <col min="15114" max="15360" width="8.81640625"/>
    <col min="15361" max="15361" width="20.1796875" customWidth="1"/>
    <col min="15362" max="15362" width="11.26953125" customWidth="1"/>
    <col min="15363" max="15363" width="8.81640625"/>
    <col min="15364" max="15364" width="11.7265625" customWidth="1"/>
    <col min="15365" max="15365" width="8.81640625"/>
    <col min="15366" max="15366" width="12.26953125" bestFit="1" customWidth="1"/>
    <col min="15367" max="15369" width="12.7265625" customWidth="1"/>
    <col min="15370" max="15616" width="8.81640625"/>
    <col min="15617" max="15617" width="20.1796875" customWidth="1"/>
    <col min="15618" max="15618" width="11.26953125" customWidth="1"/>
    <col min="15619" max="15619" width="8.81640625"/>
    <col min="15620" max="15620" width="11.7265625" customWidth="1"/>
    <col min="15621" max="15621" width="8.81640625"/>
    <col min="15622" max="15622" width="12.26953125" bestFit="1" customWidth="1"/>
    <col min="15623" max="15625" width="12.7265625" customWidth="1"/>
    <col min="15626" max="15872" width="8.81640625"/>
    <col min="15873" max="15873" width="20.1796875" customWidth="1"/>
    <col min="15874" max="15874" width="11.26953125" customWidth="1"/>
    <col min="15875" max="15875" width="8.81640625"/>
    <col min="15876" max="15876" width="11.7265625" customWidth="1"/>
    <col min="15877" max="15877" width="8.81640625"/>
    <col min="15878" max="15878" width="12.26953125" bestFit="1" customWidth="1"/>
    <col min="15879" max="15881" width="12.7265625" customWidth="1"/>
    <col min="15882" max="16128" width="8.81640625"/>
    <col min="16129" max="16129" width="20.1796875" customWidth="1"/>
    <col min="16130" max="16130" width="11.26953125" customWidth="1"/>
    <col min="16131" max="16131" width="8.81640625"/>
    <col min="16132" max="16132" width="11.7265625" customWidth="1"/>
    <col min="16133" max="16133" width="8.81640625"/>
    <col min="16134" max="16134" width="12.26953125" bestFit="1" customWidth="1"/>
    <col min="16135" max="16137" width="12.7265625" customWidth="1"/>
    <col min="16138" max="16384" width="8.81640625"/>
  </cols>
  <sheetData>
    <row r="1" spans="1:16" ht="15" thickBot="1" x14ac:dyDescent="0.4"/>
    <row r="2" spans="1:16" x14ac:dyDescent="0.35">
      <c r="A2" s="5" t="s">
        <v>15</v>
      </c>
      <c r="B2" s="6"/>
      <c r="C2" s="294" t="str">
        <f>Instructions!$C$15</f>
        <v>Project A</v>
      </c>
      <c r="D2" s="294" t="str">
        <f>Instructions!$C$15</f>
        <v>Project A</v>
      </c>
      <c r="E2" s="294" t="str">
        <f>Instructions!$C$15</f>
        <v>Project A</v>
      </c>
      <c r="F2" s="294" t="str">
        <f>Instructions!$C$15</f>
        <v>Project A</v>
      </c>
      <c r="G2" s="294" t="str">
        <f>Instructions!$C$15</f>
        <v>Project A</v>
      </c>
      <c r="H2" s="294" t="str">
        <f>Instructions!$C$15</f>
        <v>Project A</v>
      </c>
      <c r="I2" s="295" t="str">
        <f>Instructions!$C$15</f>
        <v>Project A</v>
      </c>
    </row>
    <row r="3" spans="1:16" ht="15" thickBot="1" x14ac:dyDescent="0.4">
      <c r="A3" s="7" t="s">
        <v>16</v>
      </c>
      <c r="B3" s="8"/>
      <c r="C3" s="296" t="str">
        <f>Instructions!$C$17</f>
        <v>Apex Developers</v>
      </c>
      <c r="D3" s="296" t="str">
        <f>Instructions!$C$17</f>
        <v>Apex Developers</v>
      </c>
      <c r="E3" s="296" t="str">
        <f>Instructions!$C$17</f>
        <v>Apex Developers</v>
      </c>
      <c r="F3" s="296" t="str">
        <f>Instructions!$C$17</f>
        <v>Apex Developers</v>
      </c>
      <c r="G3" s="296" t="str">
        <f>Instructions!$C$17</f>
        <v>Apex Developers</v>
      </c>
      <c r="H3" s="296" t="str">
        <f>Instructions!$C$17</f>
        <v>Apex Developers</v>
      </c>
      <c r="I3" s="297" t="str">
        <f>Instructions!$C$17</f>
        <v>Apex Developers</v>
      </c>
    </row>
    <row r="4" spans="1:16" x14ac:dyDescent="0.35">
      <c r="A4" s="9"/>
      <c r="C4" s="10"/>
      <c r="D4" s="10"/>
      <c r="E4" s="10"/>
      <c r="F4" s="10"/>
      <c r="G4" s="10"/>
      <c r="H4" s="10"/>
      <c r="I4" s="10"/>
    </row>
    <row r="5" spans="1:16" ht="30" customHeight="1" x14ac:dyDescent="0.6">
      <c r="A5" s="273" t="s">
        <v>25</v>
      </c>
      <c r="B5" s="273"/>
      <c r="C5" s="273"/>
      <c r="D5" s="273"/>
      <c r="E5" s="273"/>
      <c r="F5" s="273"/>
      <c r="G5" s="273"/>
      <c r="H5" s="273"/>
      <c r="I5" s="273"/>
      <c r="J5" s="65"/>
    </row>
    <row r="6" spans="1:16" ht="30" customHeight="1" x14ac:dyDescent="0.6">
      <c r="A6" s="273" t="s">
        <v>26</v>
      </c>
      <c r="B6" s="273"/>
      <c r="C6" s="273"/>
      <c r="D6" s="273"/>
      <c r="E6" s="273"/>
      <c r="F6" s="273"/>
      <c r="G6" s="273"/>
      <c r="H6" s="273"/>
      <c r="I6" s="273"/>
      <c r="J6" s="65"/>
    </row>
    <row r="9" spans="1:16" x14ac:dyDescent="0.35">
      <c r="A9" s="261" t="s">
        <v>27</v>
      </c>
      <c r="C9" s="223">
        <f>Instructions!C19</f>
        <v>55</v>
      </c>
      <c r="P9" s="224"/>
    </row>
    <row r="10" spans="1:16" x14ac:dyDescent="0.35">
      <c r="A10" s="261" t="s">
        <v>28</v>
      </c>
      <c r="C10" s="71">
        <v>10000</v>
      </c>
    </row>
    <row r="12" spans="1:16" x14ac:dyDescent="0.35">
      <c r="G12" s="11" t="s">
        <v>29</v>
      </c>
      <c r="H12" s="11" t="s">
        <v>30</v>
      </c>
      <c r="I12" s="11" t="s">
        <v>31</v>
      </c>
    </row>
    <row r="13" spans="1:16" x14ac:dyDescent="0.35">
      <c r="A13" s="12" t="s">
        <v>32</v>
      </c>
      <c r="B13" s="225"/>
      <c r="C13" s="225"/>
      <c r="D13" s="225" t="s">
        <v>33</v>
      </c>
      <c r="E13" s="225"/>
      <c r="F13" s="13"/>
    </row>
    <row r="14" spans="1:16" x14ac:dyDescent="0.35">
      <c r="A14" s="14" t="s">
        <v>34</v>
      </c>
      <c r="B14" s="15"/>
      <c r="C14" s="15"/>
      <c r="D14" s="72"/>
      <c r="E14" s="15"/>
      <c r="F14" s="16"/>
      <c r="G14" s="73"/>
      <c r="H14" s="17">
        <f t="shared" ref="H14:H22" si="0">IFERROR(G14/$C$9,"")</f>
        <v>0</v>
      </c>
      <c r="I14" s="17">
        <f t="shared" ref="I14:I22" si="1">IFERROR(G14/$C$10,"")</f>
        <v>0</v>
      </c>
    </row>
    <row r="15" spans="1:16" x14ac:dyDescent="0.35">
      <c r="A15" s="14" t="s">
        <v>35</v>
      </c>
      <c r="B15" s="15"/>
      <c r="C15" s="15"/>
      <c r="D15" s="72"/>
      <c r="E15" s="15"/>
      <c r="F15" s="16"/>
      <c r="G15" s="73"/>
      <c r="H15" s="17">
        <f t="shared" si="0"/>
        <v>0</v>
      </c>
      <c r="I15" s="17">
        <f t="shared" si="1"/>
        <v>0</v>
      </c>
    </row>
    <row r="16" spans="1:16" x14ac:dyDescent="0.35">
      <c r="A16" s="14" t="s">
        <v>36</v>
      </c>
      <c r="B16" s="15"/>
      <c r="C16" s="15"/>
      <c r="D16" s="72"/>
      <c r="E16" s="15"/>
      <c r="F16" s="16"/>
      <c r="G16" s="73"/>
      <c r="H16" s="17">
        <f t="shared" si="0"/>
        <v>0</v>
      </c>
      <c r="I16" s="17">
        <f t="shared" si="1"/>
        <v>0</v>
      </c>
    </row>
    <row r="17" spans="1:9" x14ac:dyDescent="0.35">
      <c r="A17" s="14" t="s">
        <v>37</v>
      </c>
      <c r="B17" s="15"/>
      <c r="C17" s="15"/>
      <c r="D17" s="72"/>
      <c r="E17" s="15"/>
      <c r="F17" s="16"/>
      <c r="G17" s="73"/>
      <c r="H17" s="17">
        <f>IFERROR(G17/$C$9,"")</f>
        <v>0</v>
      </c>
      <c r="I17" s="17">
        <f>IFERROR(G17/$C$10,"")</f>
        <v>0</v>
      </c>
    </row>
    <row r="18" spans="1:9" x14ac:dyDescent="0.35">
      <c r="A18" s="14" t="s">
        <v>38</v>
      </c>
      <c r="B18" s="15"/>
      <c r="C18" s="15"/>
      <c r="D18" s="72"/>
      <c r="E18" s="15"/>
      <c r="F18" s="16"/>
      <c r="G18" s="73"/>
      <c r="H18" s="17">
        <f t="shared" si="0"/>
        <v>0</v>
      </c>
      <c r="I18" s="17">
        <f t="shared" si="1"/>
        <v>0</v>
      </c>
    </row>
    <row r="19" spans="1:9" x14ac:dyDescent="0.35">
      <c r="A19" s="96" t="s">
        <v>39</v>
      </c>
      <c r="B19" s="74"/>
      <c r="C19" s="226"/>
      <c r="D19" s="72"/>
      <c r="E19" s="15"/>
      <c r="F19" s="16"/>
      <c r="G19" s="73"/>
      <c r="H19" s="17">
        <f t="shared" si="0"/>
        <v>0</v>
      </c>
      <c r="I19" s="17">
        <f t="shared" si="1"/>
        <v>0</v>
      </c>
    </row>
    <row r="20" spans="1:9" x14ac:dyDescent="0.35">
      <c r="A20" s="96" t="s">
        <v>39</v>
      </c>
      <c r="B20" s="74"/>
      <c r="C20" s="226"/>
      <c r="D20" s="72"/>
      <c r="E20" s="15"/>
      <c r="F20" s="16"/>
      <c r="G20" s="73"/>
      <c r="H20" s="17">
        <f t="shared" si="0"/>
        <v>0</v>
      </c>
      <c r="I20" s="17">
        <f t="shared" si="1"/>
        <v>0</v>
      </c>
    </row>
    <row r="21" spans="1:9" x14ac:dyDescent="0.35">
      <c r="A21" s="155" t="s">
        <v>39</v>
      </c>
      <c r="B21" s="97"/>
      <c r="C21" s="227"/>
      <c r="D21" s="72"/>
      <c r="E21" s="15"/>
      <c r="F21" s="16"/>
      <c r="G21" s="73"/>
      <c r="H21" s="17">
        <f t="shared" si="0"/>
        <v>0</v>
      </c>
      <c r="I21" s="17">
        <f t="shared" si="1"/>
        <v>0</v>
      </c>
    </row>
    <row r="22" spans="1:9" x14ac:dyDescent="0.35">
      <c r="A22" s="96" t="s">
        <v>40</v>
      </c>
      <c r="B22" s="72"/>
      <c r="C22" s="226"/>
      <c r="D22" s="72"/>
      <c r="E22" s="15"/>
      <c r="F22" s="16"/>
      <c r="G22" s="73"/>
      <c r="H22" s="17">
        <f t="shared" si="0"/>
        <v>0</v>
      </c>
      <c r="I22" s="17">
        <f t="shared" si="1"/>
        <v>0</v>
      </c>
    </row>
    <row r="23" spans="1:9" s="9" customFormat="1" ht="13" x14ac:dyDescent="0.3">
      <c r="A23" s="228" t="s">
        <v>41</v>
      </c>
      <c r="B23" s="229"/>
      <c r="C23" s="229"/>
      <c r="D23" s="229"/>
      <c r="E23" s="229"/>
      <c r="F23" s="230"/>
      <c r="G23" s="18">
        <f>SUM(G14:G22)</f>
        <v>0</v>
      </c>
      <c r="H23" s="18">
        <f>SUM(H14:H22)</f>
        <v>0</v>
      </c>
      <c r="I23" s="18">
        <f>SUM(I14:I22)</f>
        <v>0</v>
      </c>
    </row>
    <row r="24" spans="1:9" s="9" customFormat="1" ht="13" x14ac:dyDescent="0.3">
      <c r="A24" s="231"/>
      <c r="B24" s="232"/>
      <c r="C24" s="232"/>
      <c r="D24" s="232"/>
      <c r="E24" s="232"/>
      <c r="F24" s="233"/>
      <c r="G24" s="234"/>
      <c r="H24" s="234"/>
      <c r="I24" s="234"/>
    </row>
    <row r="25" spans="1:9" s="9" customFormat="1" x14ac:dyDescent="0.35">
      <c r="A25" s="12" t="s">
        <v>42</v>
      </c>
      <c r="B25" s="225"/>
      <c r="C25" s="225"/>
      <c r="D25" s="225" t="s">
        <v>33</v>
      </c>
      <c r="E25" s="19"/>
      <c r="F25" s="13"/>
      <c r="G25" s="4"/>
      <c r="H25" s="4"/>
      <c r="I25" s="4"/>
    </row>
    <row r="26" spans="1:9" s="9" customFormat="1" x14ac:dyDescent="0.35">
      <c r="A26" s="14" t="s">
        <v>43</v>
      </c>
      <c r="B26" s="15"/>
      <c r="C26" s="15"/>
      <c r="D26" s="72"/>
      <c r="E26" s="20"/>
      <c r="F26" s="16"/>
      <c r="G26" s="73"/>
      <c r="H26" s="17">
        <f t="shared" ref="H26:H33" si="2">IFERROR(G26/$C$9,"")</f>
        <v>0</v>
      </c>
      <c r="I26" s="17">
        <f t="shared" ref="I26:I33" si="3">IFERROR(G26/$C$10,"")</f>
        <v>0</v>
      </c>
    </row>
    <row r="27" spans="1:9" s="9" customFormat="1" x14ac:dyDescent="0.35">
      <c r="A27" s="14" t="s">
        <v>44</v>
      </c>
      <c r="B27" s="15"/>
      <c r="C27" s="15"/>
      <c r="D27" s="72"/>
      <c r="E27" s="20"/>
      <c r="F27" s="16"/>
      <c r="G27" s="73"/>
      <c r="H27" s="17">
        <f t="shared" si="2"/>
        <v>0</v>
      </c>
      <c r="I27" s="17">
        <f t="shared" si="3"/>
        <v>0</v>
      </c>
    </row>
    <row r="28" spans="1:9" s="9" customFormat="1" x14ac:dyDescent="0.35">
      <c r="A28" s="14" t="s">
        <v>45</v>
      </c>
      <c r="B28" s="15"/>
      <c r="C28" s="15"/>
      <c r="D28" s="72"/>
      <c r="E28" s="20"/>
      <c r="F28" s="16"/>
      <c r="G28" s="73"/>
      <c r="H28" s="17">
        <f t="shared" si="2"/>
        <v>0</v>
      </c>
      <c r="I28" s="17">
        <f t="shared" si="3"/>
        <v>0</v>
      </c>
    </row>
    <row r="29" spans="1:9" x14ac:dyDescent="0.35">
      <c r="A29" s="14" t="s">
        <v>46</v>
      </c>
      <c r="B29" s="15"/>
      <c r="C29" s="15"/>
      <c r="D29" s="72"/>
      <c r="E29" s="20"/>
      <c r="F29" s="16"/>
      <c r="G29" s="73"/>
      <c r="H29" s="17">
        <f t="shared" si="2"/>
        <v>0</v>
      </c>
      <c r="I29" s="17">
        <f t="shared" si="3"/>
        <v>0</v>
      </c>
    </row>
    <row r="30" spans="1:9" x14ac:dyDescent="0.35">
      <c r="A30" s="96" t="s">
        <v>39</v>
      </c>
      <c r="B30" s="15"/>
      <c r="C30" s="15"/>
      <c r="D30" s="72"/>
      <c r="E30" s="20"/>
      <c r="F30" s="16"/>
      <c r="G30" s="73"/>
      <c r="H30" s="17">
        <f t="shared" si="2"/>
        <v>0</v>
      </c>
      <c r="I30" s="17">
        <f t="shared" si="3"/>
        <v>0</v>
      </c>
    </row>
    <row r="31" spans="1:9" x14ac:dyDescent="0.35">
      <c r="A31" s="96" t="s">
        <v>39</v>
      </c>
      <c r="B31" s="15"/>
      <c r="C31" s="15"/>
      <c r="D31" s="72"/>
      <c r="E31" s="20"/>
      <c r="F31" s="16"/>
      <c r="G31" s="73"/>
      <c r="H31" s="17">
        <f t="shared" si="2"/>
        <v>0</v>
      </c>
      <c r="I31" s="17">
        <f t="shared" si="3"/>
        <v>0</v>
      </c>
    </row>
    <row r="32" spans="1:9" x14ac:dyDescent="0.35">
      <c r="A32" s="96" t="s">
        <v>39</v>
      </c>
      <c r="B32" s="15"/>
      <c r="C32" s="15"/>
      <c r="D32" s="72"/>
      <c r="E32" s="20"/>
      <c r="F32" s="16"/>
      <c r="G32" s="73"/>
      <c r="H32" s="17">
        <f t="shared" si="2"/>
        <v>0</v>
      </c>
      <c r="I32" s="17">
        <f t="shared" si="3"/>
        <v>0</v>
      </c>
    </row>
    <row r="33" spans="1:9" x14ac:dyDescent="0.35">
      <c r="A33" s="96" t="s">
        <v>39</v>
      </c>
      <c r="B33" s="15"/>
      <c r="C33" s="15"/>
      <c r="D33" s="72"/>
      <c r="E33" s="20"/>
      <c r="F33" s="16"/>
      <c r="G33" s="73"/>
      <c r="H33" s="17">
        <f t="shared" si="2"/>
        <v>0</v>
      </c>
      <c r="I33" s="17">
        <f t="shared" si="3"/>
        <v>0</v>
      </c>
    </row>
    <row r="34" spans="1:9" s="9" customFormat="1" ht="13" x14ac:dyDescent="0.3">
      <c r="A34" s="228" t="s">
        <v>47</v>
      </c>
      <c r="B34" s="235"/>
      <c r="C34" s="235"/>
      <c r="D34" s="235"/>
      <c r="E34" s="235"/>
      <c r="F34" s="230"/>
      <c r="G34" s="18">
        <f>SUM(G26:G33)</f>
        <v>0</v>
      </c>
      <c r="H34" s="18">
        <f>SUM(H26:H33)</f>
        <v>0</v>
      </c>
      <c r="I34" s="18">
        <f>SUM(I26:I33)</f>
        <v>0</v>
      </c>
    </row>
    <row r="35" spans="1:9" x14ac:dyDescent="0.35">
      <c r="A35" s="231"/>
    </row>
    <row r="36" spans="1:9" x14ac:dyDescent="0.35">
      <c r="A36" s="66" t="s">
        <v>48</v>
      </c>
      <c r="B36" s="67"/>
      <c r="C36" s="67"/>
      <c r="D36" s="67"/>
      <c r="E36" s="67"/>
      <c r="F36" s="236"/>
      <c r="G36" s="18">
        <f>SUM(G34,G23)</f>
        <v>0</v>
      </c>
      <c r="H36" s="18">
        <f>SUM(H34,H23)</f>
        <v>0</v>
      </c>
      <c r="I36" s="18">
        <f>SUM(I34,I23)</f>
        <v>0</v>
      </c>
    </row>
    <row r="37" spans="1:9" x14ac:dyDescent="0.35">
      <c r="A37" s="231"/>
    </row>
    <row r="38" spans="1:9" x14ac:dyDescent="0.35">
      <c r="A38" s="237" t="s">
        <v>49</v>
      </c>
    </row>
    <row r="40" spans="1:9" x14ac:dyDescent="0.35">
      <c r="A40" s="12" t="s">
        <v>50</v>
      </c>
      <c r="B40" s="19"/>
      <c r="C40" s="19"/>
      <c r="D40" s="19" t="s">
        <v>33</v>
      </c>
      <c r="E40" s="19"/>
      <c r="F40" s="13"/>
    </row>
    <row r="41" spans="1:9" x14ac:dyDescent="0.35">
      <c r="A41" s="262" t="s">
        <v>51</v>
      </c>
      <c r="B41" s="171"/>
      <c r="C41" s="171"/>
      <c r="D41" s="74"/>
      <c r="E41" s="20"/>
      <c r="F41" s="238" t="str">
        <f>IFERROR(G41/SUM($G$42:$G$46),"")</f>
        <v/>
      </c>
      <c r="G41" s="73"/>
      <c r="H41" s="17">
        <f t="shared" ref="H41:H55" si="4">IFERROR(G41/$C$9,"")</f>
        <v>0</v>
      </c>
      <c r="I41" s="17">
        <f t="shared" ref="I41:I55" si="5">IFERROR(G41/$C$10,"")</f>
        <v>0</v>
      </c>
    </row>
    <row r="42" spans="1:9" x14ac:dyDescent="0.35">
      <c r="A42" s="259" t="s">
        <v>52</v>
      </c>
      <c r="B42" s="171"/>
      <c r="C42" s="171"/>
      <c r="D42" s="74"/>
      <c r="E42" s="20"/>
      <c r="F42" s="16"/>
      <c r="G42" s="73"/>
      <c r="H42" s="17">
        <f t="shared" si="4"/>
        <v>0</v>
      </c>
      <c r="I42" s="17">
        <f t="shared" si="5"/>
        <v>0</v>
      </c>
    </row>
    <row r="43" spans="1:9" x14ac:dyDescent="0.35">
      <c r="A43" s="262" t="s">
        <v>53</v>
      </c>
      <c r="B43" s="171"/>
      <c r="C43" s="171"/>
      <c r="D43" s="74"/>
      <c r="E43" s="20"/>
      <c r="F43" s="16"/>
      <c r="G43" s="73"/>
      <c r="H43" s="17">
        <f t="shared" si="4"/>
        <v>0</v>
      </c>
      <c r="I43" s="17">
        <f t="shared" si="5"/>
        <v>0</v>
      </c>
    </row>
    <row r="44" spans="1:9" x14ac:dyDescent="0.35">
      <c r="A44" s="262" t="s">
        <v>54</v>
      </c>
      <c r="B44" s="171"/>
      <c r="C44" s="171"/>
      <c r="D44" s="74"/>
      <c r="E44" s="20"/>
      <c r="F44" s="16"/>
      <c r="G44" s="73"/>
      <c r="H44" s="17">
        <f t="shared" si="4"/>
        <v>0</v>
      </c>
      <c r="I44" s="17">
        <f t="shared" si="5"/>
        <v>0</v>
      </c>
    </row>
    <row r="45" spans="1:9" x14ac:dyDescent="0.35">
      <c r="A45" s="262" t="s">
        <v>55</v>
      </c>
      <c r="B45" s="171"/>
      <c r="C45" s="171"/>
      <c r="D45" s="74"/>
      <c r="E45" s="20"/>
      <c r="F45" s="16"/>
      <c r="G45" s="73"/>
      <c r="H45" s="17">
        <f t="shared" si="4"/>
        <v>0</v>
      </c>
      <c r="I45" s="17">
        <f t="shared" si="5"/>
        <v>0</v>
      </c>
    </row>
    <row r="46" spans="1:9" x14ac:dyDescent="0.35">
      <c r="A46" s="259" t="s">
        <v>56</v>
      </c>
      <c r="B46" s="171"/>
      <c r="C46" s="171"/>
      <c r="D46" s="74"/>
      <c r="E46" s="20"/>
      <c r="F46" s="16"/>
      <c r="G46" s="73"/>
      <c r="H46" s="17">
        <f t="shared" si="4"/>
        <v>0</v>
      </c>
      <c r="I46" s="17">
        <f t="shared" si="5"/>
        <v>0</v>
      </c>
    </row>
    <row r="47" spans="1:9" x14ac:dyDescent="0.35">
      <c r="A47" s="259" t="s">
        <v>57</v>
      </c>
      <c r="B47" s="171"/>
      <c r="C47" s="171"/>
      <c r="D47" s="74"/>
      <c r="E47" s="20"/>
      <c r="F47" s="238" t="str">
        <f>IFERROR(G47/SUM($G$42:$G$46),"")</f>
        <v/>
      </c>
      <c r="G47" s="73"/>
      <c r="H47" s="17">
        <f t="shared" si="4"/>
        <v>0</v>
      </c>
      <c r="I47" s="17">
        <f t="shared" si="5"/>
        <v>0</v>
      </c>
    </row>
    <row r="48" spans="1:9" x14ac:dyDescent="0.35">
      <c r="A48" s="258" t="s">
        <v>58</v>
      </c>
      <c r="B48" s="171"/>
      <c r="C48" s="171"/>
      <c r="D48" s="74"/>
      <c r="E48" s="20"/>
      <c r="F48" s="238" t="str">
        <f>IFERROR(G48/SUM($G$42:$G$46),"")</f>
        <v/>
      </c>
      <c r="G48" s="73"/>
      <c r="H48" s="17">
        <f t="shared" si="4"/>
        <v>0</v>
      </c>
      <c r="I48" s="17">
        <f t="shared" si="5"/>
        <v>0</v>
      </c>
    </row>
    <row r="49" spans="1:9" x14ac:dyDescent="0.35">
      <c r="A49" s="258" t="s">
        <v>59</v>
      </c>
      <c r="B49" s="171"/>
      <c r="C49" s="171"/>
      <c r="D49" s="74"/>
      <c r="E49" s="20"/>
      <c r="F49" s="16"/>
      <c r="G49" s="73"/>
      <c r="H49" s="17">
        <f t="shared" si="4"/>
        <v>0</v>
      </c>
      <c r="I49" s="17">
        <f t="shared" si="5"/>
        <v>0</v>
      </c>
    </row>
    <row r="50" spans="1:9" x14ac:dyDescent="0.35">
      <c r="A50" s="258" t="s">
        <v>60</v>
      </c>
      <c r="B50" s="171"/>
      <c r="C50" s="171"/>
      <c r="D50" s="74"/>
      <c r="E50" s="20"/>
      <c r="F50" s="16"/>
      <c r="G50" s="73"/>
      <c r="H50" s="17">
        <f t="shared" si="4"/>
        <v>0</v>
      </c>
      <c r="I50" s="17">
        <f t="shared" si="5"/>
        <v>0</v>
      </c>
    </row>
    <row r="51" spans="1:9" x14ac:dyDescent="0.35">
      <c r="A51" s="14" t="s">
        <v>39</v>
      </c>
      <c r="B51" s="292"/>
      <c r="C51" s="292"/>
      <c r="D51" s="292"/>
      <c r="E51" s="20"/>
      <c r="F51" s="16"/>
      <c r="G51" s="73"/>
      <c r="H51" s="17">
        <f t="shared" si="4"/>
        <v>0</v>
      </c>
      <c r="I51" s="17">
        <f t="shared" si="5"/>
        <v>0</v>
      </c>
    </row>
    <row r="52" spans="1:9" x14ac:dyDescent="0.35">
      <c r="A52" s="14" t="s">
        <v>39</v>
      </c>
      <c r="B52" s="292"/>
      <c r="C52" s="292"/>
      <c r="D52" s="292"/>
      <c r="E52" s="20"/>
      <c r="F52" s="16"/>
      <c r="G52" s="73"/>
      <c r="H52" s="17">
        <f t="shared" si="4"/>
        <v>0</v>
      </c>
      <c r="I52" s="17">
        <f t="shared" si="5"/>
        <v>0</v>
      </c>
    </row>
    <row r="53" spans="1:9" x14ac:dyDescent="0.35">
      <c r="A53" s="14" t="s">
        <v>39</v>
      </c>
      <c r="B53" s="292"/>
      <c r="C53" s="292"/>
      <c r="D53" s="292"/>
      <c r="E53" s="20"/>
      <c r="F53" s="16"/>
      <c r="G53" s="73"/>
      <c r="H53" s="17">
        <f t="shared" si="4"/>
        <v>0</v>
      </c>
      <c r="I53" s="17">
        <f t="shared" si="5"/>
        <v>0</v>
      </c>
    </row>
    <row r="54" spans="1:9" x14ac:dyDescent="0.35">
      <c r="A54" s="14" t="s">
        <v>40</v>
      </c>
      <c r="B54" s="292"/>
      <c r="C54" s="292"/>
      <c r="D54" s="292"/>
      <c r="E54" s="20"/>
      <c r="F54" s="16"/>
      <c r="G54" s="73"/>
      <c r="H54" s="17">
        <f t="shared" si="4"/>
        <v>0</v>
      </c>
      <c r="I54" s="17">
        <f t="shared" si="5"/>
        <v>0</v>
      </c>
    </row>
    <row r="55" spans="1:9" x14ac:dyDescent="0.35">
      <c r="A55" s="258" t="s">
        <v>61</v>
      </c>
      <c r="B55" s="171"/>
      <c r="C55" s="292"/>
      <c r="D55" s="292"/>
      <c r="E55" s="20"/>
      <c r="F55" s="238" t="str">
        <f>IFERROR(G55/SUM(G41:G54),"")</f>
        <v/>
      </c>
      <c r="G55" s="73"/>
      <c r="H55" s="17">
        <f t="shared" si="4"/>
        <v>0</v>
      </c>
      <c r="I55" s="17">
        <f t="shared" si="5"/>
        <v>0</v>
      </c>
    </row>
    <row r="56" spans="1:9" s="9" customFormat="1" ht="13" x14ac:dyDescent="0.3">
      <c r="A56" s="239" t="s">
        <v>62</v>
      </c>
      <c r="B56" s="240"/>
      <c r="C56" s="240"/>
      <c r="D56" s="240"/>
      <c r="E56" s="240"/>
      <c r="F56" s="241"/>
      <c r="G56" s="18">
        <f>SUM(G41:G55)</f>
        <v>0</v>
      </c>
      <c r="H56" s="18">
        <f>SUM(H41:H55)</f>
        <v>0</v>
      </c>
      <c r="I56" s="18">
        <f>SUM(I41:I55)</f>
        <v>0</v>
      </c>
    </row>
    <row r="58" spans="1:9" x14ac:dyDescent="0.35">
      <c r="A58" s="21" t="s">
        <v>63</v>
      </c>
      <c r="B58" s="19"/>
      <c r="C58" s="19"/>
      <c r="D58" s="19" t="s">
        <v>33</v>
      </c>
      <c r="E58" s="19"/>
      <c r="F58" s="13"/>
    </row>
    <row r="59" spans="1:9" x14ac:dyDescent="0.35">
      <c r="A59" s="259" t="s">
        <v>64</v>
      </c>
      <c r="B59" s="2"/>
      <c r="C59" s="2"/>
      <c r="D59" s="97"/>
      <c r="G59" s="73"/>
      <c r="H59" s="17">
        <f t="shared" ref="H59:H76" si="6">IFERROR(G59/$C$9,"")</f>
        <v>0</v>
      </c>
      <c r="I59" s="17">
        <f t="shared" ref="I59:I76" si="7">IFERROR(G59/$C$10,"")</f>
        <v>0</v>
      </c>
    </row>
    <row r="60" spans="1:9" x14ac:dyDescent="0.35">
      <c r="A60" s="259" t="s">
        <v>65</v>
      </c>
      <c r="B60" s="2"/>
      <c r="C60" s="2"/>
      <c r="D60" s="97"/>
      <c r="G60" s="73"/>
      <c r="H60" s="17">
        <f t="shared" si="6"/>
        <v>0</v>
      </c>
      <c r="I60" s="17">
        <f t="shared" si="7"/>
        <v>0</v>
      </c>
    </row>
    <row r="61" spans="1:9" x14ac:dyDescent="0.35">
      <c r="A61" s="261" t="s">
        <v>66</v>
      </c>
      <c r="B61" s="2"/>
      <c r="C61" s="2"/>
      <c r="D61" s="97"/>
      <c r="G61" s="73"/>
      <c r="H61" s="17">
        <f t="shared" si="6"/>
        <v>0</v>
      </c>
      <c r="I61" s="17">
        <f t="shared" si="7"/>
        <v>0</v>
      </c>
    </row>
    <row r="62" spans="1:9" x14ac:dyDescent="0.35">
      <c r="A62" s="258" t="s">
        <v>67</v>
      </c>
      <c r="B62" s="171"/>
      <c r="C62" s="171"/>
      <c r="D62" s="74"/>
      <c r="E62" s="20"/>
      <c r="F62" s="238" t="str">
        <f>IFERROR((G61)/SUM(G41:G48),"")</f>
        <v/>
      </c>
      <c r="G62" s="73"/>
      <c r="H62" s="17">
        <f t="shared" si="6"/>
        <v>0</v>
      </c>
      <c r="I62" s="17">
        <f t="shared" si="7"/>
        <v>0</v>
      </c>
    </row>
    <row r="63" spans="1:9" x14ac:dyDescent="0.35">
      <c r="A63" s="258" t="s">
        <v>68</v>
      </c>
      <c r="B63" s="171"/>
      <c r="C63" s="171"/>
      <c r="D63" s="74"/>
      <c r="E63" s="20"/>
      <c r="F63" s="16"/>
      <c r="G63" s="73"/>
      <c r="H63" s="17">
        <f t="shared" si="6"/>
        <v>0</v>
      </c>
      <c r="I63" s="17">
        <f t="shared" si="7"/>
        <v>0</v>
      </c>
    </row>
    <row r="64" spans="1:9" x14ac:dyDescent="0.35">
      <c r="A64" s="258" t="s">
        <v>69</v>
      </c>
      <c r="B64" s="171"/>
      <c r="C64" s="171"/>
      <c r="D64" s="74"/>
      <c r="E64" s="20"/>
      <c r="F64" s="16"/>
      <c r="G64" s="73"/>
      <c r="H64" s="17">
        <f t="shared" si="6"/>
        <v>0</v>
      </c>
      <c r="I64" s="17">
        <f t="shared" si="7"/>
        <v>0</v>
      </c>
    </row>
    <row r="65" spans="1:9" x14ac:dyDescent="0.35">
      <c r="A65" s="258" t="s">
        <v>70</v>
      </c>
      <c r="B65" s="171"/>
      <c r="C65" s="171"/>
      <c r="D65" s="74"/>
      <c r="E65" s="20"/>
      <c r="F65" s="16"/>
      <c r="G65" s="73"/>
      <c r="H65" s="17">
        <f t="shared" si="6"/>
        <v>0</v>
      </c>
      <c r="I65" s="17">
        <f t="shared" si="7"/>
        <v>0</v>
      </c>
    </row>
    <row r="66" spans="1:9" x14ac:dyDescent="0.35">
      <c r="A66" s="258" t="s">
        <v>71</v>
      </c>
      <c r="B66" s="171"/>
      <c r="C66" s="171"/>
      <c r="D66" s="74"/>
      <c r="E66" s="20"/>
      <c r="F66" s="16"/>
      <c r="G66" s="73"/>
      <c r="H66" s="17">
        <f t="shared" si="6"/>
        <v>0</v>
      </c>
      <c r="I66" s="17">
        <f t="shared" si="7"/>
        <v>0</v>
      </c>
    </row>
    <row r="67" spans="1:9" x14ac:dyDescent="0.35">
      <c r="A67" s="258" t="s">
        <v>72</v>
      </c>
      <c r="B67" s="171"/>
      <c r="C67" s="171"/>
      <c r="D67" s="74"/>
      <c r="E67" s="20"/>
      <c r="F67" s="16"/>
      <c r="G67" s="73"/>
      <c r="H67" s="17">
        <f t="shared" si="6"/>
        <v>0</v>
      </c>
      <c r="I67" s="17">
        <f t="shared" si="7"/>
        <v>0</v>
      </c>
    </row>
    <row r="68" spans="1:9" x14ac:dyDescent="0.35">
      <c r="A68" s="258" t="s">
        <v>73</v>
      </c>
      <c r="B68" s="171"/>
      <c r="C68" s="171"/>
      <c r="D68" s="74"/>
      <c r="E68" s="20"/>
      <c r="F68" s="16"/>
      <c r="G68" s="73"/>
      <c r="H68" s="17">
        <f t="shared" si="6"/>
        <v>0</v>
      </c>
      <c r="I68" s="17">
        <f t="shared" si="7"/>
        <v>0</v>
      </c>
    </row>
    <row r="69" spans="1:9" x14ac:dyDescent="0.35">
      <c r="A69" s="258" t="s">
        <v>74</v>
      </c>
      <c r="B69" s="171"/>
      <c r="C69" s="171"/>
      <c r="D69" s="74"/>
      <c r="E69" s="20"/>
      <c r="F69" s="16"/>
      <c r="G69" s="73"/>
      <c r="H69" s="17">
        <f t="shared" si="6"/>
        <v>0</v>
      </c>
      <c r="I69" s="17">
        <f t="shared" si="7"/>
        <v>0</v>
      </c>
    </row>
    <row r="70" spans="1:9" x14ac:dyDescent="0.35">
      <c r="A70" s="14" t="s">
        <v>75</v>
      </c>
      <c r="B70" s="293" t="s">
        <v>76</v>
      </c>
      <c r="C70" s="293"/>
      <c r="D70" s="293"/>
      <c r="E70" s="20"/>
      <c r="F70" s="16"/>
      <c r="G70" s="73"/>
      <c r="H70" s="17">
        <f t="shared" si="6"/>
        <v>0</v>
      </c>
      <c r="I70" s="17">
        <f t="shared" si="7"/>
        <v>0</v>
      </c>
    </row>
    <row r="71" spans="1:9" x14ac:dyDescent="0.35">
      <c r="A71" s="14" t="s">
        <v>77</v>
      </c>
      <c r="B71" s="20"/>
      <c r="C71" s="20"/>
      <c r="D71" s="242"/>
      <c r="E71" s="20"/>
      <c r="F71" s="16"/>
      <c r="G71" s="139">
        <f>0.02*G29</f>
        <v>0</v>
      </c>
      <c r="H71" s="17">
        <f t="shared" si="6"/>
        <v>0</v>
      </c>
      <c r="I71" s="17">
        <f t="shared" si="7"/>
        <v>0</v>
      </c>
    </row>
    <row r="72" spans="1:9" x14ac:dyDescent="0.35">
      <c r="A72" s="14" t="s">
        <v>78</v>
      </c>
      <c r="B72" s="20" t="s">
        <v>79</v>
      </c>
      <c r="C72" s="20"/>
      <c r="D72" s="242"/>
      <c r="E72" s="20"/>
      <c r="F72" s="16"/>
      <c r="G72" s="139">
        <f>IF(C9&gt;=30,15000,(500*C9))</f>
        <v>15000</v>
      </c>
      <c r="H72" s="17">
        <f t="shared" si="6"/>
        <v>272.72727272727275</v>
      </c>
      <c r="I72" s="17">
        <f t="shared" si="7"/>
        <v>1.5</v>
      </c>
    </row>
    <row r="73" spans="1:9" x14ac:dyDescent="0.35">
      <c r="A73" s="14" t="s">
        <v>346</v>
      </c>
      <c r="B73" s="20"/>
      <c r="C73" s="20"/>
      <c r="D73" s="242"/>
      <c r="E73" s="20"/>
      <c r="F73" s="16"/>
      <c r="G73" s="73"/>
      <c r="H73" s="17">
        <f t="shared" si="6"/>
        <v>0</v>
      </c>
      <c r="I73" s="17">
        <f t="shared" si="7"/>
        <v>0</v>
      </c>
    </row>
    <row r="74" spans="1:9" x14ac:dyDescent="0.35">
      <c r="A74" s="14" t="s">
        <v>39</v>
      </c>
      <c r="B74" s="292"/>
      <c r="C74" s="292"/>
      <c r="D74" s="292"/>
      <c r="E74" s="20"/>
      <c r="F74" s="16"/>
      <c r="G74" s="73"/>
      <c r="H74" s="17">
        <f t="shared" si="6"/>
        <v>0</v>
      </c>
      <c r="I74" s="17">
        <f t="shared" si="7"/>
        <v>0</v>
      </c>
    </row>
    <row r="75" spans="1:9" x14ac:dyDescent="0.35">
      <c r="A75" s="14" t="s">
        <v>39</v>
      </c>
      <c r="B75" s="292"/>
      <c r="C75" s="292"/>
      <c r="D75" s="292"/>
      <c r="E75" s="20"/>
      <c r="F75" s="16"/>
      <c r="G75" s="73"/>
      <c r="H75" s="17">
        <f t="shared" si="6"/>
        <v>0</v>
      </c>
      <c r="I75" s="17">
        <f t="shared" si="7"/>
        <v>0</v>
      </c>
    </row>
    <row r="76" spans="1:9" x14ac:dyDescent="0.35">
      <c r="A76" s="14" t="s">
        <v>40</v>
      </c>
      <c r="B76" s="292"/>
      <c r="C76" s="292"/>
      <c r="D76" s="292"/>
      <c r="E76" s="20"/>
      <c r="F76" s="16"/>
      <c r="G76" s="73"/>
      <c r="H76" s="17">
        <f t="shared" si="6"/>
        <v>0</v>
      </c>
      <c r="I76" s="17">
        <f t="shared" si="7"/>
        <v>0</v>
      </c>
    </row>
    <row r="77" spans="1:9" s="9" customFormat="1" ht="13" x14ac:dyDescent="0.3">
      <c r="A77" s="239" t="s">
        <v>80</v>
      </c>
      <c r="B77" s="240"/>
      <c r="C77" s="240"/>
      <c r="D77" s="240"/>
      <c r="E77" s="240"/>
      <c r="F77" s="241"/>
      <c r="G77" s="18">
        <f>SUM(G59:G76)</f>
        <v>15000</v>
      </c>
      <c r="H77" s="18">
        <f>SUM(H59:H76)</f>
        <v>272.72727272727275</v>
      </c>
      <c r="I77" s="18">
        <f>SUM(I59:I76)</f>
        <v>1.5</v>
      </c>
    </row>
    <row r="79" spans="1:9" x14ac:dyDescent="0.35">
      <c r="A79" s="21" t="s">
        <v>81</v>
      </c>
      <c r="B79" s="19"/>
      <c r="C79" s="19"/>
      <c r="D79" s="19" t="s">
        <v>33</v>
      </c>
      <c r="E79" s="19"/>
      <c r="F79" s="13"/>
    </row>
    <row r="80" spans="1:9" x14ac:dyDescent="0.35">
      <c r="A80" s="259" t="s">
        <v>82</v>
      </c>
      <c r="B80" s="171"/>
      <c r="C80" s="171"/>
      <c r="D80" s="74"/>
      <c r="E80" s="20"/>
      <c r="F80" s="16"/>
      <c r="G80" s="73"/>
      <c r="H80" s="17">
        <f t="shared" ref="H80:H90" si="8">IFERROR(G80/$C$9,"")</f>
        <v>0</v>
      </c>
      <c r="I80" s="17">
        <f t="shared" ref="I80:I90" si="9">IFERROR(G80/$C$10,"")</f>
        <v>0</v>
      </c>
    </row>
    <row r="81" spans="1:9" ht="45" customHeight="1" x14ac:dyDescent="0.35">
      <c r="A81" s="260" t="s">
        <v>83</v>
      </c>
      <c r="B81" s="171"/>
      <c r="C81" s="171"/>
      <c r="D81" s="74"/>
      <c r="E81" s="20"/>
      <c r="F81" s="16"/>
      <c r="G81" s="73"/>
      <c r="H81" s="17">
        <f t="shared" si="8"/>
        <v>0</v>
      </c>
      <c r="I81" s="17">
        <f t="shared" si="9"/>
        <v>0</v>
      </c>
    </row>
    <row r="82" spans="1:9" x14ac:dyDescent="0.35">
      <c r="A82" s="258" t="s">
        <v>84</v>
      </c>
      <c r="B82" s="171"/>
      <c r="C82" s="171"/>
      <c r="D82" s="74"/>
      <c r="E82" s="20"/>
      <c r="F82" s="16"/>
      <c r="G82" s="73"/>
      <c r="H82" s="17">
        <f t="shared" si="8"/>
        <v>0</v>
      </c>
      <c r="I82" s="17">
        <f t="shared" si="9"/>
        <v>0</v>
      </c>
    </row>
    <row r="83" spans="1:9" x14ac:dyDescent="0.35">
      <c r="A83" s="258" t="s">
        <v>85</v>
      </c>
      <c r="B83" s="171"/>
      <c r="C83" s="171"/>
      <c r="D83" s="74"/>
      <c r="E83" s="20"/>
      <c r="F83" s="16"/>
      <c r="G83" s="73"/>
      <c r="H83" s="17">
        <f t="shared" si="8"/>
        <v>0</v>
      </c>
      <c r="I83" s="17">
        <f t="shared" si="9"/>
        <v>0</v>
      </c>
    </row>
    <row r="84" spans="1:9" x14ac:dyDescent="0.35">
      <c r="A84" s="258" t="s">
        <v>86</v>
      </c>
      <c r="B84" s="171"/>
      <c r="C84" s="171"/>
      <c r="D84" s="74"/>
      <c r="E84" s="20"/>
      <c r="F84" s="16"/>
      <c r="G84" s="73"/>
      <c r="H84" s="17">
        <f t="shared" si="8"/>
        <v>0</v>
      </c>
      <c r="I84" s="17">
        <f t="shared" si="9"/>
        <v>0</v>
      </c>
    </row>
    <row r="85" spans="1:9" x14ac:dyDescent="0.35">
      <c r="A85" s="258" t="s">
        <v>87</v>
      </c>
      <c r="B85" s="171"/>
      <c r="C85" s="171"/>
      <c r="D85" s="74"/>
      <c r="E85" s="20"/>
      <c r="F85" s="16"/>
      <c r="G85" s="73"/>
      <c r="H85" s="17">
        <f t="shared" si="8"/>
        <v>0</v>
      </c>
      <c r="I85" s="17">
        <f t="shared" si="9"/>
        <v>0</v>
      </c>
    </row>
    <row r="86" spans="1:9" x14ac:dyDescent="0.35">
      <c r="A86" s="258" t="s">
        <v>88</v>
      </c>
      <c r="B86" s="171"/>
      <c r="C86" s="171"/>
      <c r="D86" s="74"/>
      <c r="E86" s="20"/>
      <c r="F86" s="16"/>
      <c r="G86" s="73"/>
      <c r="H86" s="17">
        <f t="shared" si="8"/>
        <v>0</v>
      </c>
      <c r="I86" s="17">
        <f t="shared" si="9"/>
        <v>0</v>
      </c>
    </row>
    <row r="87" spans="1:9" x14ac:dyDescent="0.35">
      <c r="A87" s="14" t="s">
        <v>39</v>
      </c>
      <c r="B87" s="292"/>
      <c r="C87" s="292"/>
      <c r="D87" s="292"/>
      <c r="E87" s="20"/>
      <c r="F87" s="16"/>
      <c r="G87" s="73"/>
      <c r="H87" s="17">
        <f t="shared" si="8"/>
        <v>0</v>
      </c>
      <c r="I87" s="17">
        <f t="shared" si="9"/>
        <v>0</v>
      </c>
    </row>
    <row r="88" spans="1:9" x14ac:dyDescent="0.35">
      <c r="A88" s="14" t="s">
        <v>39</v>
      </c>
      <c r="B88" s="292"/>
      <c r="C88" s="292"/>
      <c r="D88" s="292"/>
      <c r="E88" s="20"/>
      <c r="F88" s="16"/>
      <c r="G88" s="73"/>
      <c r="H88" s="17">
        <f t="shared" si="8"/>
        <v>0</v>
      </c>
      <c r="I88" s="17">
        <f t="shared" si="9"/>
        <v>0</v>
      </c>
    </row>
    <row r="89" spans="1:9" x14ac:dyDescent="0.35">
      <c r="A89" s="14" t="s">
        <v>39</v>
      </c>
      <c r="B89" s="292"/>
      <c r="C89" s="292"/>
      <c r="D89" s="292"/>
      <c r="E89" s="20"/>
      <c r="F89" s="16"/>
      <c r="G89" s="73"/>
      <c r="H89" s="17">
        <f t="shared" si="8"/>
        <v>0</v>
      </c>
      <c r="I89" s="17">
        <f t="shared" si="9"/>
        <v>0</v>
      </c>
    </row>
    <row r="90" spans="1:9" x14ac:dyDescent="0.35">
      <c r="A90" s="14" t="s">
        <v>40</v>
      </c>
      <c r="B90" s="292"/>
      <c r="C90" s="292"/>
      <c r="D90" s="292"/>
      <c r="E90" s="20"/>
      <c r="F90" s="16"/>
      <c r="G90" s="73"/>
      <c r="H90" s="17">
        <f t="shared" si="8"/>
        <v>0</v>
      </c>
      <c r="I90" s="17">
        <f t="shared" si="9"/>
        <v>0</v>
      </c>
    </row>
    <row r="91" spans="1:9" s="9" customFormat="1" ht="13" x14ac:dyDescent="0.3">
      <c r="A91" s="239" t="s">
        <v>89</v>
      </c>
      <c r="B91" s="240"/>
      <c r="C91" s="240"/>
      <c r="D91" s="240"/>
      <c r="E91" s="240"/>
      <c r="F91" s="241"/>
      <c r="G91" s="18">
        <f>SUM(G80:G90)</f>
        <v>0</v>
      </c>
      <c r="H91" s="18">
        <f>SUM(H80:H90)</f>
        <v>0</v>
      </c>
      <c r="I91" s="18">
        <f>SUM(I80:I90)</f>
        <v>0</v>
      </c>
    </row>
    <row r="92" spans="1:9" s="9" customFormat="1" ht="13" x14ac:dyDescent="0.3">
      <c r="F92" s="243"/>
      <c r="G92" s="234"/>
      <c r="H92" s="234"/>
      <c r="I92" s="234"/>
    </row>
    <row r="93" spans="1:9" s="9" customFormat="1" ht="13" x14ac:dyDescent="0.3">
      <c r="A93" s="12" t="s">
        <v>90</v>
      </c>
      <c r="B93" s="21"/>
      <c r="C93" s="21"/>
      <c r="D93" s="225" t="s">
        <v>33</v>
      </c>
      <c r="E93" s="21"/>
      <c r="F93" s="244"/>
      <c r="G93" s="234"/>
      <c r="H93" s="234"/>
      <c r="I93" s="234"/>
    </row>
    <row r="94" spans="1:9" s="9" customFormat="1" x14ac:dyDescent="0.35">
      <c r="A94" s="245" t="s">
        <v>91</v>
      </c>
      <c r="B94" s="172"/>
      <c r="C94" s="172"/>
      <c r="D94" s="99"/>
      <c r="E94" s="75"/>
      <c r="F94" s="247" t="s">
        <v>92</v>
      </c>
      <c r="G94" s="76"/>
      <c r="H94" s="17">
        <f t="shared" ref="H94:H106" si="10">IFERROR(G94/$C$9,"")</f>
        <v>0</v>
      </c>
      <c r="I94" s="17">
        <f t="shared" ref="I94:I106" si="11">IFERROR(G94/$C$10,"")</f>
        <v>0</v>
      </c>
    </row>
    <row r="95" spans="1:9" s="9" customFormat="1" x14ac:dyDescent="0.35">
      <c r="A95" s="248" t="s">
        <v>93</v>
      </c>
      <c r="B95" s="173"/>
      <c r="C95" s="173"/>
      <c r="D95" s="75"/>
      <c r="E95" s="240"/>
      <c r="F95" s="241"/>
      <c r="G95" s="76"/>
      <c r="H95" s="17">
        <f t="shared" si="10"/>
        <v>0</v>
      </c>
      <c r="I95" s="17">
        <f t="shared" si="11"/>
        <v>0</v>
      </c>
    </row>
    <row r="96" spans="1:9" s="9" customFormat="1" x14ac:dyDescent="0.35">
      <c r="A96" s="248" t="s">
        <v>94</v>
      </c>
      <c r="B96" s="173"/>
      <c r="C96" s="173"/>
      <c r="D96" s="75"/>
      <c r="E96" s="240"/>
      <c r="F96" s="241"/>
      <c r="G96" s="76"/>
      <c r="H96" s="17">
        <f t="shared" si="10"/>
        <v>0</v>
      </c>
      <c r="I96" s="17">
        <f t="shared" si="11"/>
        <v>0</v>
      </c>
    </row>
    <row r="97" spans="1:9" s="9" customFormat="1" x14ac:dyDescent="0.35">
      <c r="A97" s="248" t="s">
        <v>95</v>
      </c>
      <c r="B97" s="173"/>
      <c r="C97" s="173"/>
      <c r="D97" s="75"/>
      <c r="E97" s="240"/>
      <c r="F97" s="241"/>
      <c r="G97" s="76"/>
      <c r="H97" s="17">
        <f t="shared" si="10"/>
        <v>0</v>
      </c>
      <c r="I97" s="17">
        <f t="shared" si="11"/>
        <v>0</v>
      </c>
    </row>
    <row r="98" spans="1:9" s="9" customFormat="1" x14ac:dyDescent="0.35">
      <c r="A98" s="248" t="s">
        <v>96</v>
      </c>
      <c r="B98" s="173"/>
      <c r="C98" s="173"/>
      <c r="D98" s="75"/>
      <c r="E98" s="240"/>
      <c r="F98" s="241"/>
      <c r="G98" s="76"/>
      <c r="H98" s="17">
        <f t="shared" si="10"/>
        <v>0</v>
      </c>
      <c r="I98" s="17">
        <f t="shared" si="11"/>
        <v>0</v>
      </c>
    </row>
    <row r="99" spans="1:9" s="9" customFormat="1" x14ac:dyDescent="0.35">
      <c r="A99" s="245" t="s">
        <v>97</v>
      </c>
      <c r="B99" s="172"/>
      <c r="C99" s="172"/>
      <c r="D99" s="98"/>
      <c r="E99" s="246"/>
      <c r="F99" s="249"/>
      <c r="G99" s="76"/>
      <c r="H99" s="17">
        <f t="shared" si="10"/>
        <v>0</v>
      </c>
      <c r="I99" s="17">
        <f t="shared" si="11"/>
        <v>0</v>
      </c>
    </row>
    <row r="100" spans="1:9" s="9" customFormat="1" x14ac:dyDescent="0.35">
      <c r="A100" s="245" t="s">
        <v>98</v>
      </c>
      <c r="B100" s="172"/>
      <c r="C100" s="172"/>
      <c r="D100" s="98"/>
      <c r="E100" s="246"/>
      <c r="F100" s="249"/>
      <c r="G100" s="76"/>
      <c r="H100" s="17">
        <f t="shared" si="10"/>
        <v>0</v>
      </c>
      <c r="I100" s="17">
        <f t="shared" si="11"/>
        <v>0</v>
      </c>
    </row>
    <row r="101" spans="1:9" s="9" customFormat="1" x14ac:dyDescent="0.35">
      <c r="A101" s="245" t="s">
        <v>99</v>
      </c>
      <c r="B101" s="172"/>
      <c r="C101" s="172"/>
      <c r="D101" s="98"/>
      <c r="E101" s="246"/>
      <c r="F101" s="249"/>
      <c r="G101" s="76"/>
      <c r="H101" s="17">
        <f t="shared" si="10"/>
        <v>0</v>
      </c>
      <c r="I101" s="17">
        <f t="shared" si="11"/>
        <v>0</v>
      </c>
    </row>
    <row r="102" spans="1:9" s="9" customFormat="1" x14ac:dyDescent="0.35">
      <c r="A102" s="14" t="s">
        <v>39</v>
      </c>
      <c r="B102" s="291"/>
      <c r="C102" s="291"/>
      <c r="D102" s="291"/>
      <c r="E102" s="246"/>
      <c r="F102" s="249"/>
      <c r="G102" s="76"/>
      <c r="H102" s="17">
        <f t="shared" si="10"/>
        <v>0</v>
      </c>
      <c r="I102" s="17">
        <f t="shared" si="11"/>
        <v>0</v>
      </c>
    </row>
    <row r="103" spans="1:9" s="9" customFormat="1" x14ac:dyDescent="0.35">
      <c r="A103" s="14" t="s">
        <v>39</v>
      </c>
      <c r="B103" s="291"/>
      <c r="C103" s="291"/>
      <c r="D103" s="291"/>
      <c r="E103" s="246"/>
      <c r="F103" s="249"/>
      <c r="G103" s="76"/>
      <c r="H103" s="17">
        <f t="shared" si="10"/>
        <v>0</v>
      </c>
      <c r="I103" s="17">
        <f t="shared" si="11"/>
        <v>0</v>
      </c>
    </row>
    <row r="104" spans="1:9" s="9" customFormat="1" x14ac:dyDescent="0.35">
      <c r="A104" s="14" t="s">
        <v>39</v>
      </c>
      <c r="B104" s="292"/>
      <c r="C104" s="292"/>
      <c r="D104" s="292"/>
      <c r="E104" s="246"/>
      <c r="F104" s="249"/>
      <c r="G104" s="76"/>
      <c r="H104" s="17">
        <f t="shared" si="10"/>
        <v>0</v>
      </c>
      <c r="I104" s="17">
        <f t="shared" si="11"/>
        <v>0</v>
      </c>
    </row>
    <row r="105" spans="1:9" s="9" customFormat="1" x14ac:dyDescent="0.35">
      <c r="A105" s="14" t="s">
        <v>40</v>
      </c>
      <c r="B105" s="292"/>
      <c r="C105" s="292"/>
      <c r="D105" s="292"/>
      <c r="E105" s="246"/>
      <c r="F105" s="249"/>
      <c r="G105" s="76"/>
      <c r="H105" s="17">
        <f t="shared" si="10"/>
        <v>0</v>
      </c>
      <c r="I105" s="17">
        <f t="shared" si="11"/>
        <v>0</v>
      </c>
    </row>
    <row r="106" spans="1:9" x14ac:dyDescent="0.35">
      <c r="A106" s="258" t="s">
        <v>100</v>
      </c>
      <c r="B106" s="20"/>
      <c r="C106" s="20"/>
      <c r="D106" s="20"/>
      <c r="E106" s="20"/>
      <c r="F106" s="250">
        <f>IFERROR(G106/(G77+G91+SUM(G94:G105)+G145),"")</f>
        <v>0</v>
      </c>
      <c r="G106" s="73"/>
      <c r="H106" s="17">
        <f t="shared" si="10"/>
        <v>0</v>
      </c>
      <c r="I106" s="17">
        <f t="shared" si="11"/>
        <v>0</v>
      </c>
    </row>
    <row r="107" spans="1:9" s="9" customFormat="1" ht="13" x14ac:dyDescent="0.3">
      <c r="A107" s="9" t="s">
        <v>101</v>
      </c>
      <c r="F107" s="243"/>
      <c r="G107" s="18">
        <f>SUM(G94:G106)</f>
        <v>0</v>
      </c>
      <c r="H107" s="18">
        <f>SUM(H93:H106)</f>
        <v>0</v>
      </c>
      <c r="I107" s="18">
        <f>SUM(I91:I106)</f>
        <v>0</v>
      </c>
    </row>
    <row r="109" spans="1:9" x14ac:dyDescent="0.35">
      <c r="A109" s="21" t="s">
        <v>102</v>
      </c>
      <c r="B109" s="19"/>
      <c r="C109" s="19"/>
      <c r="D109" s="19" t="s">
        <v>33</v>
      </c>
      <c r="E109" s="19"/>
      <c r="F109" s="13"/>
    </row>
    <row r="110" spans="1:9" x14ac:dyDescent="0.35">
      <c r="A110" s="14" t="s">
        <v>103</v>
      </c>
      <c r="B110" s="171"/>
      <c r="C110" s="171"/>
      <c r="D110" s="74"/>
      <c r="E110" s="20"/>
      <c r="F110" s="16"/>
      <c r="G110" s="73"/>
      <c r="H110" s="17">
        <f t="shared" ref="H110:H117" si="12">IFERROR(G110/$C$9,"")</f>
        <v>0</v>
      </c>
      <c r="I110" s="17">
        <f t="shared" ref="I110:I117" si="13">IFERROR(G110/$C$10,"")</f>
        <v>0</v>
      </c>
    </row>
    <row r="111" spans="1:9" x14ac:dyDescent="0.35">
      <c r="A111" s="14" t="s">
        <v>104</v>
      </c>
      <c r="B111" s="171"/>
      <c r="C111" s="171"/>
      <c r="D111" s="74"/>
      <c r="E111" s="20"/>
      <c r="F111" s="16"/>
      <c r="G111" s="73"/>
      <c r="H111" s="17">
        <f t="shared" si="12"/>
        <v>0</v>
      </c>
      <c r="I111" s="17">
        <f t="shared" si="13"/>
        <v>0</v>
      </c>
    </row>
    <row r="112" spans="1:9" x14ac:dyDescent="0.35">
      <c r="A112" s="14" t="s">
        <v>105</v>
      </c>
      <c r="B112" s="171"/>
      <c r="C112" s="171"/>
      <c r="D112" s="74"/>
      <c r="E112" s="20"/>
      <c r="F112" s="16"/>
      <c r="G112" s="73"/>
      <c r="H112" s="17">
        <f t="shared" si="12"/>
        <v>0</v>
      </c>
      <c r="I112" s="17">
        <f t="shared" si="13"/>
        <v>0</v>
      </c>
    </row>
    <row r="113" spans="1:9" x14ac:dyDescent="0.35">
      <c r="A113" s="14" t="s">
        <v>106</v>
      </c>
      <c r="B113" s="171"/>
      <c r="C113" s="171"/>
      <c r="D113" s="74"/>
      <c r="E113" s="20"/>
      <c r="F113" s="16"/>
      <c r="G113" s="73"/>
      <c r="H113" s="17">
        <f t="shared" si="12"/>
        <v>0</v>
      </c>
      <c r="I113" s="17">
        <f t="shared" si="13"/>
        <v>0</v>
      </c>
    </row>
    <row r="114" spans="1:9" x14ac:dyDescent="0.35">
      <c r="A114" s="14" t="s">
        <v>39</v>
      </c>
      <c r="B114" s="292"/>
      <c r="C114" s="292"/>
      <c r="D114" s="292"/>
      <c r="E114" s="20"/>
      <c r="F114" s="16"/>
      <c r="G114" s="73"/>
      <c r="H114" s="17">
        <f t="shared" si="12"/>
        <v>0</v>
      </c>
      <c r="I114" s="17">
        <f t="shared" si="13"/>
        <v>0</v>
      </c>
    </row>
    <row r="115" spans="1:9" x14ac:dyDescent="0.35">
      <c r="A115" s="14" t="s">
        <v>39</v>
      </c>
      <c r="B115" s="292"/>
      <c r="C115" s="292"/>
      <c r="D115" s="292"/>
      <c r="E115" s="20"/>
      <c r="F115" s="16"/>
      <c r="G115" s="73"/>
      <c r="H115" s="17">
        <f t="shared" si="12"/>
        <v>0</v>
      </c>
      <c r="I115" s="17">
        <f t="shared" si="13"/>
        <v>0</v>
      </c>
    </row>
    <row r="116" spans="1:9" x14ac:dyDescent="0.35">
      <c r="A116" s="14" t="s">
        <v>39</v>
      </c>
      <c r="B116" s="292"/>
      <c r="C116" s="292"/>
      <c r="D116" s="292"/>
      <c r="E116" s="20"/>
      <c r="F116" s="16"/>
      <c r="G116" s="73"/>
      <c r="H116" s="17">
        <f t="shared" si="12"/>
        <v>0</v>
      </c>
      <c r="I116" s="17">
        <f t="shared" si="13"/>
        <v>0</v>
      </c>
    </row>
    <row r="117" spans="1:9" x14ac:dyDescent="0.35">
      <c r="A117" s="14" t="s">
        <v>40</v>
      </c>
      <c r="B117" s="292"/>
      <c r="C117" s="292"/>
      <c r="D117" s="292"/>
      <c r="E117" s="20"/>
      <c r="F117" s="16"/>
      <c r="G117" s="73"/>
      <c r="H117" s="17">
        <f t="shared" si="12"/>
        <v>0</v>
      </c>
      <c r="I117" s="17">
        <f t="shared" si="13"/>
        <v>0</v>
      </c>
    </row>
    <row r="118" spans="1:9" s="9" customFormat="1" ht="13" x14ac:dyDescent="0.3">
      <c r="A118" s="239" t="s">
        <v>107</v>
      </c>
      <c r="B118" s="240"/>
      <c r="C118" s="240"/>
      <c r="D118" s="240"/>
      <c r="E118" s="240"/>
      <c r="F118" s="241"/>
      <c r="G118" s="18">
        <f>SUM(G110:G117)</f>
        <v>0</v>
      </c>
      <c r="H118" s="18">
        <f>SUM(H110:H117)</f>
        <v>0</v>
      </c>
      <c r="I118" s="18">
        <f>SUM(I110:I117)</f>
        <v>0</v>
      </c>
    </row>
    <row r="120" spans="1:9" x14ac:dyDescent="0.35">
      <c r="A120" s="12" t="s">
        <v>108</v>
      </c>
      <c r="B120" s="19"/>
      <c r="C120" s="19"/>
      <c r="D120" s="19" t="s">
        <v>33</v>
      </c>
      <c r="E120" s="19"/>
      <c r="F120" s="13"/>
    </row>
    <row r="121" spans="1:9" x14ac:dyDescent="0.35">
      <c r="A121" s="14" t="s">
        <v>109</v>
      </c>
      <c r="B121" s="171"/>
      <c r="C121" s="171"/>
      <c r="D121" s="74"/>
      <c r="E121" s="20"/>
      <c r="F121" s="16"/>
      <c r="G121" s="73"/>
      <c r="H121" s="17">
        <f t="shared" ref="H121:H131" si="14">IFERROR(G121/$C$9,"")</f>
        <v>0</v>
      </c>
      <c r="I121" s="17">
        <f t="shared" ref="I121:I131" si="15">IFERROR(G121/$C$10,"")</f>
        <v>0</v>
      </c>
    </row>
    <row r="122" spans="1:9" x14ac:dyDescent="0.35">
      <c r="A122" s="14" t="s">
        <v>110</v>
      </c>
      <c r="B122" s="171"/>
      <c r="C122" s="171"/>
      <c r="D122" s="74"/>
      <c r="E122" s="20"/>
      <c r="F122" s="16"/>
      <c r="G122" s="73"/>
      <c r="H122" s="17">
        <f t="shared" si="14"/>
        <v>0</v>
      </c>
      <c r="I122" s="17">
        <f t="shared" si="15"/>
        <v>0</v>
      </c>
    </row>
    <row r="123" spans="1:9" x14ac:dyDescent="0.35">
      <c r="A123" s="14" t="s">
        <v>111</v>
      </c>
      <c r="B123" s="171"/>
      <c r="C123" s="171"/>
      <c r="D123" s="74"/>
      <c r="E123" s="20"/>
      <c r="F123" s="16"/>
      <c r="G123" s="73"/>
      <c r="H123" s="17">
        <f t="shared" si="14"/>
        <v>0</v>
      </c>
      <c r="I123" s="17">
        <f t="shared" si="15"/>
        <v>0</v>
      </c>
    </row>
    <row r="124" spans="1:9" x14ac:dyDescent="0.35">
      <c r="A124" s="14" t="s">
        <v>112</v>
      </c>
      <c r="B124" s="171"/>
      <c r="C124" s="171"/>
      <c r="D124" s="74"/>
      <c r="E124" s="20"/>
      <c r="F124" s="16"/>
      <c r="G124" s="73"/>
      <c r="H124" s="17">
        <f t="shared" si="14"/>
        <v>0</v>
      </c>
      <c r="I124" s="17">
        <f t="shared" si="15"/>
        <v>0</v>
      </c>
    </row>
    <row r="125" spans="1:9" x14ac:dyDescent="0.35">
      <c r="A125" s="14" t="s">
        <v>113</v>
      </c>
      <c r="B125" s="171"/>
      <c r="C125" s="171"/>
      <c r="D125" s="74"/>
      <c r="E125" s="20"/>
      <c r="F125" s="16"/>
      <c r="G125" s="73"/>
      <c r="H125" s="17">
        <f t="shared" si="14"/>
        <v>0</v>
      </c>
      <c r="I125" s="17">
        <f t="shared" si="15"/>
        <v>0</v>
      </c>
    </row>
    <row r="126" spans="1:9" x14ac:dyDescent="0.35">
      <c r="A126" s="14" t="s">
        <v>114</v>
      </c>
      <c r="B126" s="171"/>
      <c r="C126" s="171"/>
      <c r="D126" s="74"/>
      <c r="E126" s="20"/>
      <c r="F126" s="16"/>
      <c r="G126" s="73"/>
      <c r="H126" s="17">
        <f t="shared" si="14"/>
        <v>0</v>
      </c>
      <c r="I126" s="17">
        <f t="shared" si="15"/>
        <v>0</v>
      </c>
    </row>
    <row r="127" spans="1:9" x14ac:dyDescent="0.35">
      <c r="A127" s="14" t="s">
        <v>115</v>
      </c>
      <c r="B127" s="171"/>
      <c r="C127" s="171"/>
      <c r="D127" s="74"/>
      <c r="E127" s="20"/>
      <c r="F127" s="251">
        <f>IFERROR(G127/(G147-G132),"")</f>
        <v>0</v>
      </c>
      <c r="G127" s="73"/>
      <c r="H127" s="17">
        <f t="shared" si="14"/>
        <v>0</v>
      </c>
      <c r="I127" s="17">
        <f t="shared" si="15"/>
        <v>0</v>
      </c>
    </row>
    <row r="128" spans="1:9" x14ac:dyDescent="0.35">
      <c r="A128" s="14" t="s">
        <v>39</v>
      </c>
      <c r="B128" s="292"/>
      <c r="C128" s="292"/>
      <c r="D128" s="292"/>
      <c r="E128" s="20"/>
      <c r="F128" s="252"/>
      <c r="G128" s="73"/>
      <c r="H128" s="17">
        <f t="shared" si="14"/>
        <v>0</v>
      </c>
      <c r="I128" s="17">
        <f t="shared" si="15"/>
        <v>0</v>
      </c>
    </row>
    <row r="129" spans="1:9" x14ac:dyDescent="0.35">
      <c r="A129" s="14" t="s">
        <v>39</v>
      </c>
      <c r="B129" s="292"/>
      <c r="C129" s="292"/>
      <c r="D129" s="292"/>
      <c r="E129" s="20"/>
      <c r="F129" s="252"/>
      <c r="G129" s="73"/>
      <c r="H129" s="17">
        <f t="shared" si="14"/>
        <v>0</v>
      </c>
      <c r="I129" s="17">
        <f t="shared" si="15"/>
        <v>0</v>
      </c>
    </row>
    <row r="130" spans="1:9" x14ac:dyDescent="0.35">
      <c r="A130" s="14" t="s">
        <v>39</v>
      </c>
      <c r="B130" s="292"/>
      <c r="C130" s="292"/>
      <c r="D130" s="292"/>
      <c r="E130" s="20"/>
      <c r="F130" s="16"/>
      <c r="G130" s="73"/>
      <c r="H130" s="17">
        <f t="shared" si="14"/>
        <v>0</v>
      </c>
      <c r="I130" s="17">
        <f t="shared" si="15"/>
        <v>0</v>
      </c>
    </row>
    <row r="131" spans="1:9" x14ac:dyDescent="0.35">
      <c r="A131" s="14" t="s">
        <v>40</v>
      </c>
      <c r="B131" s="292"/>
      <c r="C131" s="292"/>
      <c r="D131" s="292"/>
      <c r="E131" s="20"/>
      <c r="F131" s="16"/>
      <c r="G131" s="73"/>
      <c r="H131" s="17">
        <f t="shared" si="14"/>
        <v>0</v>
      </c>
      <c r="I131" s="17">
        <f t="shared" si="15"/>
        <v>0</v>
      </c>
    </row>
    <row r="132" spans="1:9" s="9" customFormat="1" ht="13" x14ac:dyDescent="0.3">
      <c r="A132" s="253" t="s">
        <v>116</v>
      </c>
      <c r="B132" s="240"/>
      <c r="C132" s="240"/>
      <c r="D132" s="240"/>
      <c r="E132" s="240"/>
      <c r="F132" s="241"/>
      <c r="G132" s="18">
        <f>SUM(G121:G131)</f>
        <v>0</v>
      </c>
      <c r="H132" s="18">
        <f>SUM(H121:H131)</f>
        <v>0</v>
      </c>
      <c r="I132" s="18">
        <f>SUM(I121:I131)</f>
        <v>0</v>
      </c>
    </row>
    <row r="133" spans="1:9" s="9" customFormat="1" ht="13" x14ac:dyDescent="0.3">
      <c r="F133" s="243"/>
      <c r="G133" s="234"/>
      <c r="H133" s="234"/>
      <c r="I133" s="234"/>
    </row>
    <row r="134" spans="1:9" s="9" customFormat="1" ht="13" x14ac:dyDescent="0.3">
      <c r="A134" s="206" t="s">
        <v>117</v>
      </c>
      <c r="B134" s="206"/>
      <c r="C134" s="206"/>
      <c r="D134" s="254" t="s">
        <v>33</v>
      </c>
      <c r="E134" s="206"/>
      <c r="F134" s="255"/>
      <c r="G134" s="234"/>
      <c r="H134" s="234"/>
      <c r="I134" s="234"/>
    </row>
    <row r="135" spans="1:9" s="9" customFormat="1" x14ac:dyDescent="0.35">
      <c r="A135" s="14" t="s">
        <v>118</v>
      </c>
      <c r="B135" s="171"/>
      <c r="C135" s="171"/>
      <c r="D135" s="74"/>
      <c r="E135" s="20"/>
      <c r="F135" s="16"/>
      <c r="G135" s="73"/>
      <c r="H135" s="17">
        <f t="shared" ref="H135:H144" si="16">IFERROR(G135/$C$9,"")</f>
        <v>0</v>
      </c>
      <c r="I135" s="17">
        <f t="shared" ref="I135:I144" si="17">IFERROR(G135/$C$10,"")</f>
        <v>0</v>
      </c>
    </row>
    <row r="136" spans="1:9" s="9" customFormat="1" x14ac:dyDescent="0.35">
      <c r="A136" s="14" t="s">
        <v>119</v>
      </c>
      <c r="B136" s="171"/>
      <c r="C136" s="171"/>
      <c r="D136" s="74"/>
      <c r="E136" s="20"/>
      <c r="F136" s="16"/>
      <c r="G136" s="73"/>
      <c r="H136" s="17">
        <f t="shared" si="16"/>
        <v>0</v>
      </c>
      <c r="I136" s="17">
        <f t="shared" si="17"/>
        <v>0</v>
      </c>
    </row>
    <row r="137" spans="1:9" s="9" customFormat="1" x14ac:dyDescent="0.35">
      <c r="A137" s="14" t="s">
        <v>120</v>
      </c>
      <c r="B137" s="171"/>
      <c r="C137" s="171"/>
      <c r="D137" s="74"/>
      <c r="E137" s="20"/>
      <c r="F137" s="16"/>
      <c r="G137" s="73"/>
      <c r="H137" s="17">
        <f t="shared" si="16"/>
        <v>0</v>
      </c>
      <c r="I137" s="17">
        <f t="shared" si="17"/>
        <v>0</v>
      </c>
    </row>
    <row r="138" spans="1:9" s="9" customFormat="1" x14ac:dyDescent="0.35">
      <c r="A138" s="14" t="s">
        <v>121</v>
      </c>
      <c r="B138" s="171"/>
      <c r="C138" s="171"/>
      <c r="D138" s="74"/>
      <c r="E138" s="20"/>
      <c r="F138" s="16"/>
      <c r="G138" s="73"/>
      <c r="H138" s="17">
        <f t="shared" si="16"/>
        <v>0</v>
      </c>
      <c r="I138" s="17">
        <f t="shared" si="17"/>
        <v>0</v>
      </c>
    </row>
    <row r="139" spans="1:9" s="9" customFormat="1" x14ac:dyDescent="0.35">
      <c r="A139" s="14" t="s">
        <v>122</v>
      </c>
      <c r="B139" s="171"/>
      <c r="C139" s="171"/>
      <c r="D139" s="74"/>
      <c r="E139" s="20"/>
      <c r="F139" s="16"/>
      <c r="G139" s="73"/>
      <c r="H139" s="17">
        <f t="shared" si="16"/>
        <v>0</v>
      </c>
      <c r="I139" s="17">
        <f t="shared" si="17"/>
        <v>0</v>
      </c>
    </row>
    <row r="140" spans="1:9" s="9" customFormat="1" x14ac:dyDescent="0.35">
      <c r="A140" s="14" t="s">
        <v>123</v>
      </c>
      <c r="B140" s="171"/>
      <c r="C140" s="171"/>
      <c r="D140" s="74"/>
      <c r="E140" s="20"/>
      <c r="F140" s="16"/>
      <c r="G140" s="73"/>
      <c r="H140" s="17">
        <f t="shared" si="16"/>
        <v>0</v>
      </c>
      <c r="I140" s="17">
        <f t="shared" si="17"/>
        <v>0</v>
      </c>
    </row>
    <row r="141" spans="1:9" s="9" customFormat="1" x14ac:dyDescent="0.35">
      <c r="A141" s="14" t="s">
        <v>124</v>
      </c>
      <c r="B141" s="171"/>
      <c r="C141" s="171"/>
      <c r="D141" s="74"/>
      <c r="E141" s="20"/>
      <c r="F141" s="16"/>
      <c r="G141" s="73"/>
      <c r="H141" s="17">
        <f t="shared" si="16"/>
        <v>0</v>
      </c>
      <c r="I141" s="17">
        <f t="shared" si="17"/>
        <v>0</v>
      </c>
    </row>
    <row r="142" spans="1:9" s="9" customFormat="1" x14ac:dyDescent="0.35">
      <c r="A142" s="248" t="s">
        <v>40</v>
      </c>
      <c r="B142" s="292"/>
      <c r="C142" s="292"/>
      <c r="D142" s="292"/>
      <c r="E142" s="20"/>
      <c r="F142" s="16"/>
      <c r="G142" s="73"/>
      <c r="H142" s="17">
        <f t="shared" si="16"/>
        <v>0</v>
      </c>
      <c r="I142" s="17">
        <f t="shared" si="17"/>
        <v>0</v>
      </c>
    </row>
    <row r="143" spans="1:9" s="9" customFormat="1" x14ac:dyDescent="0.35">
      <c r="A143" s="248" t="s">
        <v>40</v>
      </c>
      <c r="B143" s="292"/>
      <c r="C143" s="292"/>
      <c r="D143" s="292"/>
      <c r="E143" s="20"/>
      <c r="F143" s="16"/>
      <c r="G143" s="73"/>
      <c r="H143" s="17">
        <f t="shared" si="16"/>
        <v>0</v>
      </c>
      <c r="I143" s="17">
        <f t="shared" si="17"/>
        <v>0</v>
      </c>
    </row>
    <row r="144" spans="1:9" s="9" customFormat="1" x14ac:dyDescent="0.35">
      <c r="A144" s="248" t="s">
        <v>40</v>
      </c>
      <c r="B144" s="291"/>
      <c r="C144" s="291"/>
      <c r="D144" s="291"/>
      <c r="E144" s="240"/>
      <c r="F144" s="241"/>
      <c r="G144" s="73"/>
      <c r="H144" s="17">
        <f t="shared" si="16"/>
        <v>0</v>
      </c>
      <c r="I144" s="17">
        <f t="shared" si="17"/>
        <v>0</v>
      </c>
    </row>
    <row r="145" spans="1:9" s="9" customFormat="1" ht="13" x14ac:dyDescent="0.3">
      <c r="A145" s="240" t="s">
        <v>125</v>
      </c>
      <c r="B145" s="240"/>
      <c r="C145" s="240"/>
      <c r="D145" s="240"/>
      <c r="E145" s="240"/>
      <c r="F145" s="241"/>
      <c r="G145" s="18">
        <f>SUM(G133:G144)</f>
        <v>0</v>
      </c>
      <c r="H145" s="18">
        <f>SUM(H133:H144)</f>
        <v>0</v>
      </c>
      <c r="I145" s="18">
        <f>SUM(I133:I144)</f>
        <v>0</v>
      </c>
    </row>
    <row r="147" spans="1:9" s="9" customFormat="1" ht="13" x14ac:dyDescent="0.3">
      <c r="A147" s="167" t="s">
        <v>126</v>
      </c>
      <c r="B147" s="168"/>
      <c r="C147" s="168"/>
      <c r="D147" s="168"/>
      <c r="E147" s="168"/>
      <c r="F147" s="256"/>
      <c r="G147" s="257">
        <f>SUM(G56,G77,G91,G107,G118,G132,G145)</f>
        <v>15000</v>
      </c>
      <c r="H147" s="257">
        <f>SUM(H56,H77,H91,H107,H118,H132,H145)</f>
        <v>272.72727272727275</v>
      </c>
      <c r="I147" s="257">
        <f>SUM(I56,I77,I91,I107,I118,I132,I145)</f>
        <v>1.5</v>
      </c>
    </row>
  </sheetData>
  <sheetProtection algorithmName="SHA-512" hashValue="NrgmVevM20kpFcbKsBNIdOMJm7AD8Qvg9C0PqbaY+lu3xebKU9gDBXEirTYovGSgCc2CgHVL1Ym2yE2H+0ww6Q==" saltValue="uRFWuDdsUMTVc6gXReflVw==" spinCount="100000" sheet="1" objects="1" scenarios="1"/>
  <mergeCells count="32">
    <mergeCell ref="B70:D70"/>
    <mergeCell ref="B76:D76"/>
    <mergeCell ref="B87:D87"/>
    <mergeCell ref="C2:I2"/>
    <mergeCell ref="C3:I3"/>
    <mergeCell ref="A5:I5"/>
    <mergeCell ref="A6:I6"/>
    <mergeCell ref="C55:D55"/>
    <mergeCell ref="B52:D52"/>
    <mergeCell ref="B51:D51"/>
    <mergeCell ref="B105:D105"/>
    <mergeCell ref="B104:D104"/>
    <mergeCell ref="B103:D103"/>
    <mergeCell ref="B102:D102"/>
    <mergeCell ref="B74:D74"/>
    <mergeCell ref="B75:D75"/>
    <mergeCell ref="B144:D144"/>
    <mergeCell ref="B143:D143"/>
    <mergeCell ref="B142:D142"/>
    <mergeCell ref="B54:D54"/>
    <mergeCell ref="B53:D53"/>
    <mergeCell ref="B117:D117"/>
    <mergeCell ref="B116:D116"/>
    <mergeCell ref="B115:D115"/>
    <mergeCell ref="B114:D114"/>
    <mergeCell ref="B131:D131"/>
    <mergeCell ref="B130:D130"/>
    <mergeCell ref="B129:D129"/>
    <mergeCell ref="B128:D128"/>
    <mergeCell ref="B88:D88"/>
    <mergeCell ref="B89:D89"/>
    <mergeCell ref="B90:D90"/>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56384-8E4C-42B6-818F-5062663C4131}">
  <sheetPr>
    <tabColor theme="4" tint="0.79998168889431442"/>
  </sheetPr>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0E821-6FED-46D8-830E-14699F05E217}">
  <sheetPr>
    <tabColor theme="4" tint="0.79998168889431442"/>
  </sheetPr>
  <dimension ref="A1:J46"/>
  <sheetViews>
    <sheetView topLeftCell="A2" workbookViewId="0">
      <selection activeCell="C14" sqref="C14"/>
    </sheetView>
  </sheetViews>
  <sheetFormatPr defaultRowHeight="12.5" x14ac:dyDescent="0.25"/>
  <cols>
    <col min="1" max="1" width="3" style="34" customWidth="1"/>
    <col min="2" max="2" width="42.7265625" style="34" customWidth="1"/>
    <col min="3" max="3" width="19.453125" style="36" customWidth="1"/>
    <col min="4" max="4" width="3.26953125" style="36" customWidth="1"/>
    <col min="5" max="5" width="2.26953125" style="34" customWidth="1"/>
    <col min="6" max="6" width="35.7265625" style="34" customWidth="1"/>
    <col min="7" max="7" width="14.54296875" style="34" bestFit="1" customWidth="1"/>
    <col min="8" max="8" width="9.54296875" style="35" customWidth="1"/>
    <col min="9" max="9" width="18.7265625" style="34" customWidth="1"/>
    <col min="10" max="10" width="26.54296875" style="36" customWidth="1"/>
    <col min="11" max="256" width="9.1796875" style="34"/>
    <col min="257" max="257" width="3" style="34" customWidth="1"/>
    <col min="258" max="258" width="41.1796875" style="34" customWidth="1"/>
    <col min="259" max="259" width="12.54296875" style="34" customWidth="1"/>
    <col min="260" max="260" width="3.26953125" style="34" customWidth="1"/>
    <col min="261" max="261" width="2.26953125" style="34" customWidth="1"/>
    <col min="262" max="262" width="35.7265625" style="34" customWidth="1"/>
    <col min="263" max="263" width="14.54296875" style="34" bestFit="1" customWidth="1"/>
    <col min="264" max="264" width="5.54296875" style="34" customWidth="1"/>
    <col min="265" max="265" width="5.81640625" style="34" customWidth="1"/>
    <col min="266" max="266" width="11.26953125" style="34" customWidth="1"/>
    <col min="267" max="512" width="9.1796875" style="34"/>
    <col min="513" max="513" width="3" style="34" customWidth="1"/>
    <col min="514" max="514" width="41.1796875" style="34" customWidth="1"/>
    <col min="515" max="515" width="12.54296875" style="34" customWidth="1"/>
    <col min="516" max="516" width="3.26953125" style="34" customWidth="1"/>
    <col min="517" max="517" width="2.26953125" style="34" customWidth="1"/>
    <col min="518" max="518" width="35.7265625" style="34" customWidth="1"/>
    <col min="519" max="519" width="14.54296875" style="34" bestFit="1" customWidth="1"/>
    <col min="520" max="520" width="5.54296875" style="34" customWidth="1"/>
    <col min="521" max="521" width="5.81640625" style="34" customWidth="1"/>
    <col min="522" max="522" width="11.26953125" style="34" customWidth="1"/>
    <col min="523" max="768" width="9.1796875" style="34"/>
    <col min="769" max="769" width="3" style="34" customWidth="1"/>
    <col min="770" max="770" width="41.1796875" style="34" customWidth="1"/>
    <col min="771" max="771" width="12.54296875" style="34" customWidth="1"/>
    <col min="772" max="772" width="3.26953125" style="34" customWidth="1"/>
    <col min="773" max="773" width="2.26953125" style="34" customWidth="1"/>
    <col min="774" max="774" width="35.7265625" style="34" customWidth="1"/>
    <col min="775" max="775" width="14.54296875" style="34" bestFit="1" customWidth="1"/>
    <col min="776" max="776" width="5.54296875" style="34" customWidth="1"/>
    <col min="777" max="777" width="5.81640625" style="34" customWidth="1"/>
    <col min="778" max="778" width="11.26953125" style="34" customWidth="1"/>
    <col min="779" max="1024" width="9.1796875" style="34"/>
    <col min="1025" max="1025" width="3" style="34" customWidth="1"/>
    <col min="1026" max="1026" width="41.1796875" style="34" customWidth="1"/>
    <col min="1027" max="1027" width="12.54296875" style="34" customWidth="1"/>
    <col min="1028" max="1028" width="3.26953125" style="34" customWidth="1"/>
    <col min="1029" max="1029" width="2.26953125" style="34" customWidth="1"/>
    <col min="1030" max="1030" width="35.7265625" style="34" customWidth="1"/>
    <col min="1031" max="1031" width="14.54296875" style="34" bestFit="1" customWidth="1"/>
    <col min="1032" max="1032" width="5.54296875" style="34" customWidth="1"/>
    <col min="1033" max="1033" width="5.81640625" style="34" customWidth="1"/>
    <col min="1034" max="1034" width="11.26953125" style="34" customWidth="1"/>
    <col min="1035" max="1280" width="9.1796875" style="34"/>
    <col min="1281" max="1281" width="3" style="34" customWidth="1"/>
    <col min="1282" max="1282" width="41.1796875" style="34" customWidth="1"/>
    <col min="1283" max="1283" width="12.54296875" style="34" customWidth="1"/>
    <col min="1284" max="1284" width="3.26953125" style="34" customWidth="1"/>
    <col min="1285" max="1285" width="2.26953125" style="34" customWidth="1"/>
    <col min="1286" max="1286" width="35.7265625" style="34" customWidth="1"/>
    <col min="1287" max="1287" width="14.54296875" style="34" bestFit="1" customWidth="1"/>
    <col min="1288" max="1288" width="5.54296875" style="34" customWidth="1"/>
    <col min="1289" max="1289" width="5.81640625" style="34" customWidth="1"/>
    <col min="1290" max="1290" width="11.26953125" style="34" customWidth="1"/>
    <col min="1291" max="1536" width="9.1796875" style="34"/>
    <col min="1537" max="1537" width="3" style="34" customWidth="1"/>
    <col min="1538" max="1538" width="41.1796875" style="34" customWidth="1"/>
    <col min="1539" max="1539" width="12.54296875" style="34" customWidth="1"/>
    <col min="1540" max="1540" width="3.26953125" style="34" customWidth="1"/>
    <col min="1541" max="1541" width="2.26953125" style="34" customWidth="1"/>
    <col min="1542" max="1542" width="35.7265625" style="34" customWidth="1"/>
    <col min="1543" max="1543" width="14.54296875" style="34" bestFit="1" customWidth="1"/>
    <col min="1544" max="1544" width="5.54296875" style="34" customWidth="1"/>
    <col min="1545" max="1545" width="5.81640625" style="34" customWidth="1"/>
    <col min="1546" max="1546" width="11.26953125" style="34" customWidth="1"/>
    <col min="1547" max="1792" width="9.1796875" style="34"/>
    <col min="1793" max="1793" width="3" style="34" customWidth="1"/>
    <col min="1794" max="1794" width="41.1796875" style="34" customWidth="1"/>
    <col min="1795" max="1795" width="12.54296875" style="34" customWidth="1"/>
    <col min="1796" max="1796" width="3.26953125" style="34" customWidth="1"/>
    <col min="1797" max="1797" width="2.26953125" style="34" customWidth="1"/>
    <col min="1798" max="1798" width="35.7265625" style="34" customWidth="1"/>
    <col min="1799" max="1799" width="14.54296875" style="34" bestFit="1" customWidth="1"/>
    <col min="1800" max="1800" width="5.54296875" style="34" customWidth="1"/>
    <col min="1801" max="1801" width="5.81640625" style="34" customWidth="1"/>
    <col min="1802" max="1802" width="11.26953125" style="34" customWidth="1"/>
    <col min="1803" max="2048" width="9.1796875" style="34"/>
    <col min="2049" max="2049" width="3" style="34" customWidth="1"/>
    <col min="2050" max="2050" width="41.1796875" style="34" customWidth="1"/>
    <col min="2051" max="2051" width="12.54296875" style="34" customWidth="1"/>
    <col min="2052" max="2052" width="3.26953125" style="34" customWidth="1"/>
    <col min="2053" max="2053" width="2.26953125" style="34" customWidth="1"/>
    <col min="2054" max="2054" width="35.7265625" style="34" customWidth="1"/>
    <col min="2055" max="2055" width="14.54296875" style="34" bestFit="1" customWidth="1"/>
    <col min="2056" max="2056" width="5.54296875" style="34" customWidth="1"/>
    <col min="2057" max="2057" width="5.81640625" style="34" customWidth="1"/>
    <col min="2058" max="2058" width="11.26953125" style="34" customWidth="1"/>
    <col min="2059" max="2304" width="9.1796875" style="34"/>
    <col min="2305" max="2305" width="3" style="34" customWidth="1"/>
    <col min="2306" max="2306" width="41.1796875" style="34" customWidth="1"/>
    <col min="2307" max="2307" width="12.54296875" style="34" customWidth="1"/>
    <col min="2308" max="2308" width="3.26953125" style="34" customWidth="1"/>
    <col min="2309" max="2309" width="2.26953125" style="34" customWidth="1"/>
    <col min="2310" max="2310" width="35.7265625" style="34" customWidth="1"/>
    <col min="2311" max="2311" width="14.54296875" style="34" bestFit="1" customWidth="1"/>
    <col min="2312" max="2312" width="5.54296875" style="34" customWidth="1"/>
    <col min="2313" max="2313" width="5.81640625" style="34" customWidth="1"/>
    <col min="2314" max="2314" width="11.26953125" style="34" customWidth="1"/>
    <col min="2315" max="2560" width="9.1796875" style="34"/>
    <col min="2561" max="2561" width="3" style="34" customWidth="1"/>
    <col min="2562" max="2562" width="41.1796875" style="34" customWidth="1"/>
    <col min="2563" max="2563" width="12.54296875" style="34" customWidth="1"/>
    <col min="2564" max="2564" width="3.26953125" style="34" customWidth="1"/>
    <col min="2565" max="2565" width="2.26953125" style="34" customWidth="1"/>
    <col min="2566" max="2566" width="35.7265625" style="34" customWidth="1"/>
    <col min="2567" max="2567" width="14.54296875" style="34" bestFit="1" customWidth="1"/>
    <col min="2568" max="2568" width="5.54296875" style="34" customWidth="1"/>
    <col min="2569" max="2569" width="5.81640625" style="34" customWidth="1"/>
    <col min="2570" max="2570" width="11.26953125" style="34" customWidth="1"/>
    <col min="2571" max="2816" width="9.1796875" style="34"/>
    <col min="2817" max="2817" width="3" style="34" customWidth="1"/>
    <col min="2818" max="2818" width="41.1796875" style="34" customWidth="1"/>
    <col min="2819" max="2819" width="12.54296875" style="34" customWidth="1"/>
    <col min="2820" max="2820" width="3.26953125" style="34" customWidth="1"/>
    <col min="2821" max="2821" width="2.26953125" style="34" customWidth="1"/>
    <col min="2822" max="2822" width="35.7265625" style="34" customWidth="1"/>
    <col min="2823" max="2823" width="14.54296875" style="34" bestFit="1" customWidth="1"/>
    <col min="2824" max="2824" width="5.54296875" style="34" customWidth="1"/>
    <col min="2825" max="2825" width="5.81640625" style="34" customWidth="1"/>
    <col min="2826" max="2826" width="11.26953125" style="34" customWidth="1"/>
    <col min="2827" max="3072" width="9.1796875" style="34"/>
    <col min="3073" max="3073" width="3" style="34" customWidth="1"/>
    <col min="3074" max="3074" width="41.1796875" style="34" customWidth="1"/>
    <col min="3075" max="3075" width="12.54296875" style="34" customWidth="1"/>
    <col min="3076" max="3076" width="3.26953125" style="34" customWidth="1"/>
    <col min="3077" max="3077" width="2.26953125" style="34" customWidth="1"/>
    <col min="3078" max="3078" width="35.7265625" style="34" customWidth="1"/>
    <col min="3079" max="3079" width="14.54296875" style="34" bestFit="1" customWidth="1"/>
    <col min="3080" max="3080" width="5.54296875" style="34" customWidth="1"/>
    <col min="3081" max="3081" width="5.81640625" style="34" customWidth="1"/>
    <col min="3082" max="3082" width="11.26953125" style="34" customWidth="1"/>
    <col min="3083" max="3328" width="9.1796875" style="34"/>
    <col min="3329" max="3329" width="3" style="34" customWidth="1"/>
    <col min="3330" max="3330" width="41.1796875" style="34" customWidth="1"/>
    <col min="3331" max="3331" width="12.54296875" style="34" customWidth="1"/>
    <col min="3332" max="3332" width="3.26953125" style="34" customWidth="1"/>
    <col min="3333" max="3333" width="2.26953125" style="34" customWidth="1"/>
    <col min="3334" max="3334" width="35.7265625" style="34" customWidth="1"/>
    <col min="3335" max="3335" width="14.54296875" style="34" bestFit="1" customWidth="1"/>
    <col min="3336" max="3336" width="5.54296875" style="34" customWidth="1"/>
    <col min="3337" max="3337" width="5.81640625" style="34" customWidth="1"/>
    <col min="3338" max="3338" width="11.26953125" style="34" customWidth="1"/>
    <col min="3339" max="3584" width="9.1796875" style="34"/>
    <col min="3585" max="3585" width="3" style="34" customWidth="1"/>
    <col min="3586" max="3586" width="41.1796875" style="34" customWidth="1"/>
    <col min="3587" max="3587" width="12.54296875" style="34" customWidth="1"/>
    <col min="3588" max="3588" width="3.26953125" style="34" customWidth="1"/>
    <col min="3589" max="3589" width="2.26953125" style="34" customWidth="1"/>
    <col min="3590" max="3590" width="35.7265625" style="34" customWidth="1"/>
    <col min="3591" max="3591" width="14.54296875" style="34" bestFit="1" customWidth="1"/>
    <col min="3592" max="3592" width="5.54296875" style="34" customWidth="1"/>
    <col min="3593" max="3593" width="5.81640625" style="34" customWidth="1"/>
    <col min="3594" max="3594" width="11.26953125" style="34" customWidth="1"/>
    <col min="3595" max="3840" width="9.1796875" style="34"/>
    <col min="3841" max="3841" width="3" style="34" customWidth="1"/>
    <col min="3842" max="3842" width="41.1796875" style="34" customWidth="1"/>
    <col min="3843" max="3843" width="12.54296875" style="34" customWidth="1"/>
    <col min="3844" max="3844" width="3.26953125" style="34" customWidth="1"/>
    <col min="3845" max="3845" width="2.26953125" style="34" customWidth="1"/>
    <col min="3846" max="3846" width="35.7265625" style="34" customWidth="1"/>
    <col min="3847" max="3847" width="14.54296875" style="34" bestFit="1" customWidth="1"/>
    <col min="3848" max="3848" width="5.54296875" style="34" customWidth="1"/>
    <col min="3849" max="3849" width="5.81640625" style="34" customWidth="1"/>
    <col min="3850" max="3850" width="11.26953125" style="34" customWidth="1"/>
    <col min="3851" max="4096" width="9.1796875" style="34"/>
    <col min="4097" max="4097" width="3" style="34" customWidth="1"/>
    <col min="4098" max="4098" width="41.1796875" style="34" customWidth="1"/>
    <col min="4099" max="4099" width="12.54296875" style="34" customWidth="1"/>
    <col min="4100" max="4100" width="3.26953125" style="34" customWidth="1"/>
    <col min="4101" max="4101" width="2.26953125" style="34" customWidth="1"/>
    <col min="4102" max="4102" width="35.7265625" style="34" customWidth="1"/>
    <col min="4103" max="4103" width="14.54296875" style="34" bestFit="1" customWidth="1"/>
    <col min="4104" max="4104" width="5.54296875" style="34" customWidth="1"/>
    <col min="4105" max="4105" width="5.81640625" style="34" customWidth="1"/>
    <col min="4106" max="4106" width="11.26953125" style="34" customWidth="1"/>
    <col min="4107" max="4352" width="9.1796875" style="34"/>
    <col min="4353" max="4353" width="3" style="34" customWidth="1"/>
    <col min="4354" max="4354" width="41.1796875" style="34" customWidth="1"/>
    <col min="4355" max="4355" width="12.54296875" style="34" customWidth="1"/>
    <col min="4356" max="4356" width="3.26953125" style="34" customWidth="1"/>
    <col min="4357" max="4357" width="2.26953125" style="34" customWidth="1"/>
    <col min="4358" max="4358" width="35.7265625" style="34" customWidth="1"/>
    <col min="4359" max="4359" width="14.54296875" style="34" bestFit="1" customWidth="1"/>
    <col min="4360" max="4360" width="5.54296875" style="34" customWidth="1"/>
    <col min="4361" max="4361" width="5.81640625" style="34" customWidth="1"/>
    <col min="4362" max="4362" width="11.26953125" style="34" customWidth="1"/>
    <col min="4363" max="4608" width="9.1796875" style="34"/>
    <col min="4609" max="4609" width="3" style="34" customWidth="1"/>
    <col min="4610" max="4610" width="41.1796875" style="34" customWidth="1"/>
    <col min="4611" max="4611" width="12.54296875" style="34" customWidth="1"/>
    <col min="4612" max="4612" width="3.26953125" style="34" customWidth="1"/>
    <col min="4613" max="4613" width="2.26953125" style="34" customWidth="1"/>
    <col min="4614" max="4614" width="35.7265625" style="34" customWidth="1"/>
    <col min="4615" max="4615" width="14.54296875" style="34" bestFit="1" customWidth="1"/>
    <col min="4616" max="4616" width="5.54296875" style="34" customWidth="1"/>
    <col min="4617" max="4617" width="5.81640625" style="34" customWidth="1"/>
    <col min="4618" max="4618" width="11.26953125" style="34" customWidth="1"/>
    <col min="4619" max="4864" width="9.1796875" style="34"/>
    <col min="4865" max="4865" width="3" style="34" customWidth="1"/>
    <col min="4866" max="4866" width="41.1796875" style="34" customWidth="1"/>
    <col min="4867" max="4867" width="12.54296875" style="34" customWidth="1"/>
    <col min="4868" max="4868" width="3.26953125" style="34" customWidth="1"/>
    <col min="4869" max="4869" width="2.26953125" style="34" customWidth="1"/>
    <col min="4870" max="4870" width="35.7265625" style="34" customWidth="1"/>
    <col min="4871" max="4871" width="14.54296875" style="34" bestFit="1" customWidth="1"/>
    <col min="4872" max="4872" width="5.54296875" style="34" customWidth="1"/>
    <col min="4873" max="4873" width="5.81640625" style="34" customWidth="1"/>
    <col min="4874" max="4874" width="11.26953125" style="34" customWidth="1"/>
    <col min="4875" max="5120" width="9.1796875" style="34"/>
    <col min="5121" max="5121" width="3" style="34" customWidth="1"/>
    <col min="5122" max="5122" width="41.1796875" style="34" customWidth="1"/>
    <col min="5123" max="5123" width="12.54296875" style="34" customWidth="1"/>
    <col min="5124" max="5124" width="3.26953125" style="34" customWidth="1"/>
    <col min="5125" max="5125" width="2.26953125" style="34" customWidth="1"/>
    <col min="5126" max="5126" width="35.7265625" style="34" customWidth="1"/>
    <col min="5127" max="5127" width="14.54296875" style="34" bestFit="1" customWidth="1"/>
    <col min="5128" max="5128" width="5.54296875" style="34" customWidth="1"/>
    <col min="5129" max="5129" width="5.81640625" style="34" customWidth="1"/>
    <col min="5130" max="5130" width="11.26953125" style="34" customWidth="1"/>
    <col min="5131" max="5376" width="9.1796875" style="34"/>
    <col min="5377" max="5377" width="3" style="34" customWidth="1"/>
    <col min="5378" max="5378" width="41.1796875" style="34" customWidth="1"/>
    <col min="5379" max="5379" width="12.54296875" style="34" customWidth="1"/>
    <col min="5380" max="5380" width="3.26953125" style="34" customWidth="1"/>
    <col min="5381" max="5381" width="2.26953125" style="34" customWidth="1"/>
    <col min="5382" max="5382" width="35.7265625" style="34" customWidth="1"/>
    <col min="5383" max="5383" width="14.54296875" style="34" bestFit="1" customWidth="1"/>
    <col min="5384" max="5384" width="5.54296875" style="34" customWidth="1"/>
    <col min="5385" max="5385" width="5.81640625" style="34" customWidth="1"/>
    <col min="5386" max="5386" width="11.26953125" style="34" customWidth="1"/>
    <col min="5387" max="5632" width="9.1796875" style="34"/>
    <col min="5633" max="5633" width="3" style="34" customWidth="1"/>
    <col min="5634" max="5634" width="41.1796875" style="34" customWidth="1"/>
    <col min="5635" max="5635" width="12.54296875" style="34" customWidth="1"/>
    <col min="5636" max="5636" width="3.26953125" style="34" customWidth="1"/>
    <col min="5637" max="5637" width="2.26953125" style="34" customWidth="1"/>
    <col min="5638" max="5638" width="35.7265625" style="34" customWidth="1"/>
    <col min="5639" max="5639" width="14.54296875" style="34" bestFit="1" customWidth="1"/>
    <col min="5640" max="5640" width="5.54296875" style="34" customWidth="1"/>
    <col min="5641" max="5641" width="5.81640625" style="34" customWidth="1"/>
    <col min="5642" max="5642" width="11.26953125" style="34" customWidth="1"/>
    <col min="5643" max="5888" width="9.1796875" style="34"/>
    <col min="5889" max="5889" width="3" style="34" customWidth="1"/>
    <col min="5890" max="5890" width="41.1796875" style="34" customWidth="1"/>
    <col min="5891" max="5891" width="12.54296875" style="34" customWidth="1"/>
    <col min="5892" max="5892" width="3.26953125" style="34" customWidth="1"/>
    <col min="5893" max="5893" width="2.26953125" style="34" customWidth="1"/>
    <col min="5894" max="5894" width="35.7265625" style="34" customWidth="1"/>
    <col min="5895" max="5895" width="14.54296875" style="34" bestFit="1" customWidth="1"/>
    <col min="5896" max="5896" width="5.54296875" style="34" customWidth="1"/>
    <col min="5897" max="5897" width="5.81640625" style="34" customWidth="1"/>
    <col min="5898" max="5898" width="11.26953125" style="34" customWidth="1"/>
    <col min="5899" max="6144" width="9.1796875" style="34"/>
    <col min="6145" max="6145" width="3" style="34" customWidth="1"/>
    <col min="6146" max="6146" width="41.1796875" style="34" customWidth="1"/>
    <col min="6147" max="6147" width="12.54296875" style="34" customWidth="1"/>
    <col min="6148" max="6148" width="3.26953125" style="34" customWidth="1"/>
    <col min="6149" max="6149" width="2.26953125" style="34" customWidth="1"/>
    <col min="6150" max="6150" width="35.7265625" style="34" customWidth="1"/>
    <col min="6151" max="6151" width="14.54296875" style="34" bestFit="1" customWidth="1"/>
    <col min="6152" max="6152" width="5.54296875" style="34" customWidth="1"/>
    <col min="6153" max="6153" width="5.81640625" style="34" customWidth="1"/>
    <col min="6154" max="6154" width="11.26953125" style="34" customWidth="1"/>
    <col min="6155" max="6400" width="9.1796875" style="34"/>
    <col min="6401" max="6401" width="3" style="34" customWidth="1"/>
    <col min="6402" max="6402" width="41.1796875" style="34" customWidth="1"/>
    <col min="6403" max="6403" width="12.54296875" style="34" customWidth="1"/>
    <col min="6404" max="6404" width="3.26953125" style="34" customWidth="1"/>
    <col min="6405" max="6405" width="2.26953125" style="34" customWidth="1"/>
    <col min="6406" max="6406" width="35.7265625" style="34" customWidth="1"/>
    <col min="6407" max="6407" width="14.54296875" style="34" bestFit="1" customWidth="1"/>
    <col min="6408" max="6408" width="5.54296875" style="34" customWidth="1"/>
    <col min="6409" max="6409" width="5.81640625" style="34" customWidth="1"/>
    <col min="6410" max="6410" width="11.26953125" style="34" customWidth="1"/>
    <col min="6411" max="6656" width="9.1796875" style="34"/>
    <col min="6657" max="6657" width="3" style="34" customWidth="1"/>
    <col min="6658" max="6658" width="41.1796875" style="34" customWidth="1"/>
    <col min="6659" max="6659" width="12.54296875" style="34" customWidth="1"/>
    <col min="6660" max="6660" width="3.26953125" style="34" customWidth="1"/>
    <col min="6661" max="6661" width="2.26953125" style="34" customWidth="1"/>
    <col min="6662" max="6662" width="35.7265625" style="34" customWidth="1"/>
    <col min="6663" max="6663" width="14.54296875" style="34" bestFit="1" customWidth="1"/>
    <col min="6664" max="6664" width="5.54296875" style="34" customWidth="1"/>
    <col min="6665" max="6665" width="5.81640625" style="34" customWidth="1"/>
    <col min="6666" max="6666" width="11.26953125" style="34" customWidth="1"/>
    <col min="6667" max="6912" width="9.1796875" style="34"/>
    <col min="6913" max="6913" width="3" style="34" customWidth="1"/>
    <col min="6914" max="6914" width="41.1796875" style="34" customWidth="1"/>
    <col min="6915" max="6915" width="12.54296875" style="34" customWidth="1"/>
    <col min="6916" max="6916" width="3.26953125" style="34" customWidth="1"/>
    <col min="6917" max="6917" width="2.26953125" style="34" customWidth="1"/>
    <col min="6918" max="6918" width="35.7265625" style="34" customWidth="1"/>
    <col min="6919" max="6919" width="14.54296875" style="34" bestFit="1" customWidth="1"/>
    <col min="6920" max="6920" width="5.54296875" style="34" customWidth="1"/>
    <col min="6921" max="6921" width="5.81640625" style="34" customWidth="1"/>
    <col min="6922" max="6922" width="11.26953125" style="34" customWidth="1"/>
    <col min="6923" max="7168" width="9.1796875" style="34"/>
    <col min="7169" max="7169" width="3" style="34" customWidth="1"/>
    <col min="7170" max="7170" width="41.1796875" style="34" customWidth="1"/>
    <col min="7171" max="7171" width="12.54296875" style="34" customWidth="1"/>
    <col min="7172" max="7172" width="3.26953125" style="34" customWidth="1"/>
    <col min="7173" max="7173" width="2.26953125" style="34" customWidth="1"/>
    <col min="7174" max="7174" width="35.7265625" style="34" customWidth="1"/>
    <col min="7175" max="7175" width="14.54296875" style="34" bestFit="1" customWidth="1"/>
    <col min="7176" max="7176" width="5.54296875" style="34" customWidth="1"/>
    <col min="7177" max="7177" width="5.81640625" style="34" customWidth="1"/>
    <col min="7178" max="7178" width="11.26953125" style="34" customWidth="1"/>
    <col min="7179" max="7424" width="9.1796875" style="34"/>
    <col min="7425" max="7425" width="3" style="34" customWidth="1"/>
    <col min="7426" max="7426" width="41.1796875" style="34" customWidth="1"/>
    <col min="7427" max="7427" width="12.54296875" style="34" customWidth="1"/>
    <col min="7428" max="7428" width="3.26953125" style="34" customWidth="1"/>
    <col min="7429" max="7429" width="2.26953125" style="34" customWidth="1"/>
    <col min="7430" max="7430" width="35.7265625" style="34" customWidth="1"/>
    <col min="7431" max="7431" width="14.54296875" style="34" bestFit="1" customWidth="1"/>
    <col min="7432" max="7432" width="5.54296875" style="34" customWidth="1"/>
    <col min="7433" max="7433" width="5.81640625" style="34" customWidth="1"/>
    <col min="7434" max="7434" width="11.26953125" style="34" customWidth="1"/>
    <col min="7435" max="7680" width="9.1796875" style="34"/>
    <col min="7681" max="7681" width="3" style="34" customWidth="1"/>
    <col min="7682" max="7682" width="41.1796875" style="34" customWidth="1"/>
    <col min="7683" max="7683" width="12.54296875" style="34" customWidth="1"/>
    <col min="7684" max="7684" width="3.26953125" style="34" customWidth="1"/>
    <col min="7685" max="7685" width="2.26953125" style="34" customWidth="1"/>
    <col min="7686" max="7686" width="35.7265625" style="34" customWidth="1"/>
    <col min="7687" max="7687" width="14.54296875" style="34" bestFit="1" customWidth="1"/>
    <col min="7688" max="7688" width="5.54296875" style="34" customWidth="1"/>
    <col min="7689" max="7689" width="5.81640625" style="34" customWidth="1"/>
    <col min="7690" max="7690" width="11.26953125" style="34" customWidth="1"/>
    <col min="7691" max="7936" width="9.1796875" style="34"/>
    <col min="7937" max="7937" width="3" style="34" customWidth="1"/>
    <col min="7938" max="7938" width="41.1796875" style="34" customWidth="1"/>
    <col min="7939" max="7939" width="12.54296875" style="34" customWidth="1"/>
    <col min="7940" max="7940" width="3.26953125" style="34" customWidth="1"/>
    <col min="7941" max="7941" width="2.26953125" style="34" customWidth="1"/>
    <col min="7942" max="7942" width="35.7265625" style="34" customWidth="1"/>
    <col min="7943" max="7943" width="14.54296875" style="34" bestFit="1" customWidth="1"/>
    <col min="7944" max="7944" width="5.54296875" style="34" customWidth="1"/>
    <col min="7945" max="7945" width="5.81640625" style="34" customWidth="1"/>
    <col min="7946" max="7946" width="11.26953125" style="34" customWidth="1"/>
    <col min="7947" max="8192" width="9.1796875" style="34"/>
    <col min="8193" max="8193" width="3" style="34" customWidth="1"/>
    <col min="8194" max="8194" width="41.1796875" style="34" customWidth="1"/>
    <col min="8195" max="8195" width="12.54296875" style="34" customWidth="1"/>
    <col min="8196" max="8196" width="3.26953125" style="34" customWidth="1"/>
    <col min="8197" max="8197" width="2.26953125" style="34" customWidth="1"/>
    <col min="8198" max="8198" width="35.7265625" style="34" customWidth="1"/>
    <col min="8199" max="8199" width="14.54296875" style="34" bestFit="1" customWidth="1"/>
    <col min="8200" max="8200" width="5.54296875" style="34" customWidth="1"/>
    <col min="8201" max="8201" width="5.81640625" style="34" customWidth="1"/>
    <col min="8202" max="8202" width="11.26953125" style="34" customWidth="1"/>
    <col min="8203" max="8448" width="9.1796875" style="34"/>
    <col min="8449" max="8449" width="3" style="34" customWidth="1"/>
    <col min="8450" max="8450" width="41.1796875" style="34" customWidth="1"/>
    <col min="8451" max="8451" width="12.54296875" style="34" customWidth="1"/>
    <col min="8452" max="8452" width="3.26953125" style="34" customWidth="1"/>
    <col min="8453" max="8453" width="2.26953125" style="34" customWidth="1"/>
    <col min="8454" max="8454" width="35.7265625" style="34" customWidth="1"/>
    <col min="8455" max="8455" width="14.54296875" style="34" bestFit="1" customWidth="1"/>
    <col min="8456" max="8456" width="5.54296875" style="34" customWidth="1"/>
    <col min="8457" max="8457" width="5.81640625" style="34" customWidth="1"/>
    <col min="8458" max="8458" width="11.26953125" style="34" customWidth="1"/>
    <col min="8459" max="8704" width="9.1796875" style="34"/>
    <col min="8705" max="8705" width="3" style="34" customWidth="1"/>
    <col min="8706" max="8706" width="41.1796875" style="34" customWidth="1"/>
    <col min="8707" max="8707" width="12.54296875" style="34" customWidth="1"/>
    <col min="8708" max="8708" width="3.26953125" style="34" customWidth="1"/>
    <col min="8709" max="8709" width="2.26953125" style="34" customWidth="1"/>
    <col min="8710" max="8710" width="35.7265625" style="34" customWidth="1"/>
    <col min="8711" max="8711" width="14.54296875" style="34" bestFit="1" customWidth="1"/>
    <col min="8712" max="8712" width="5.54296875" style="34" customWidth="1"/>
    <col min="8713" max="8713" width="5.81640625" style="34" customWidth="1"/>
    <col min="8714" max="8714" width="11.26953125" style="34" customWidth="1"/>
    <col min="8715" max="8960" width="9.1796875" style="34"/>
    <col min="8961" max="8961" width="3" style="34" customWidth="1"/>
    <col min="8962" max="8962" width="41.1796875" style="34" customWidth="1"/>
    <col min="8963" max="8963" width="12.54296875" style="34" customWidth="1"/>
    <col min="8964" max="8964" width="3.26953125" style="34" customWidth="1"/>
    <col min="8965" max="8965" width="2.26953125" style="34" customWidth="1"/>
    <col min="8966" max="8966" width="35.7265625" style="34" customWidth="1"/>
    <col min="8967" max="8967" width="14.54296875" style="34" bestFit="1" customWidth="1"/>
    <col min="8968" max="8968" width="5.54296875" style="34" customWidth="1"/>
    <col min="8969" max="8969" width="5.81640625" style="34" customWidth="1"/>
    <col min="8970" max="8970" width="11.26953125" style="34" customWidth="1"/>
    <col min="8971" max="9216" width="9.1796875" style="34"/>
    <col min="9217" max="9217" width="3" style="34" customWidth="1"/>
    <col min="9218" max="9218" width="41.1796875" style="34" customWidth="1"/>
    <col min="9219" max="9219" width="12.54296875" style="34" customWidth="1"/>
    <col min="9220" max="9220" width="3.26953125" style="34" customWidth="1"/>
    <col min="9221" max="9221" width="2.26953125" style="34" customWidth="1"/>
    <col min="9222" max="9222" width="35.7265625" style="34" customWidth="1"/>
    <col min="9223" max="9223" width="14.54296875" style="34" bestFit="1" customWidth="1"/>
    <col min="9224" max="9224" width="5.54296875" style="34" customWidth="1"/>
    <col min="9225" max="9225" width="5.81640625" style="34" customWidth="1"/>
    <col min="9226" max="9226" width="11.26953125" style="34" customWidth="1"/>
    <col min="9227" max="9472" width="9.1796875" style="34"/>
    <col min="9473" max="9473" width="3" style="34" customWidth="1"/>
    <col min="9474" max="9474" width="41.1796875" style="34" customWidth="1"/>
    <col min="9475" max="9475" width="12.54296875" style="34" customWidth="1"/>
    <col min="9476" max="9476" width="3.26953125" style="34" customWidth="1"/>
    <col min="9477" max="9477" width="2.26953125" style="34" customWidth="1"/>
    <col min="9478" max="9478" width="35.7265625" style="34" customWidth="1"/>
    <col min="9479" max="9479" width="14.54296875" style="34" bestFit="1" customWidth="1"/>
    <col min="9480" max="9480" width="5.54296875" style="34" customWidth="1"/>
    <col min="9481" max="9481" width="5.81640625" style="34" customWidth="1"/>
    <col min="9482" max="9482" width="11.26953125" style="34" customWidth="1"/>
    <col min="9483" max="9728" width="9.1796875" style="34"/>
    <col min="9729" max="9729" width="3" style="34" customWidth="1"/>
    <col min="9730" max="9730" width="41.1796875" style="34" customWidth="1"/>
    <col min="9731" max="9731" width="12.54296875" style="34" customWidth="1"/>
    <col min="9732" max="9732" width="3.26953125" style="34" customWidth="1"/>
    <col min="9733" max="9733" width="2.26953125" style="34" customWidth="1"/>
    <col min="9734" max="9734" width="35.7265625" style="34" customWidth="1"/>
    <col min="9735" max="9735" width="14.54296875" style="34" bestFit="1" customWidth="1"/>
    <col min="9736" max="9736" width="5.54296875" style="34" customWidth="1"/>
    <col min="9737" max="9737" width="5.81640625" style="34" customWidth="1"/>
    <col min="9738" max="9738" width="11.26953125" style="34" customWidth="1"/>
    <col min="9739" max="9984" width="9.1796875" style="34"/>
    <col min="9985" max="9985" width="3" style="34" customWidth="1"/>
    <col min="9986" max="9986" width="41.1796875" style="34" customWidth="1"/>
    <col min="9987" max="9987" width="12.54296875" style="34" customWidth="1"/>
    <col min="9988" max="9988" width="3.26953125" style="34" customWidth="1"/>
    <col min="9989" max="9989" width="2.26953125" style="34" customWidth="1"/>
    <col min="9990" max="9990" width="35.7265625" style="34" customWidth="1"/>
    <col min="9991" max="9991" width="14.54296875" style="34" bestFit="1" customWidth="1"/>
    <col min="9992" max="9992" width="5.54296875" style="34" customWidth="1"/>
    <col min="9993" max="9993" width="5.81640625" style="34" customWidth="1"/>
    <col min="9994" max="9994" width="11.26953125" style="34" customWidth="1"/>
    <col min="9995" max="10240" width="9.1796875" style="34"/>
    <col min="10241" max="10241" width="3" style="34" customWidth="1"/>
    <col min="10242" max="10242" width="41.1796875" style="34" customWidth="1"/>
    <col min="10243" max="10243" width="12.54296875" style="34" customWidth="1"/>
    <col min="10244" max="10244" width="3.26953125" style="34" customWidth="1"/>
    <col min="10245" max="10245" width="2.26953125" style="34" customWidth="1"/>
    <col min="10246" max="10246" width="35.7265625" style="34" customWidth="1"/>
    <col min="10247" max="10247" width="14.54296875" style="34" bestFit="1" customWidth="1"/>
    <col min="10248" max="10248" width="5.54296875" style="34" customWidth="1"/>
    <col min="10249" max="10249" width="5.81640625" style="34" customWidth="1"/>
    <col min="10250" max="10250" width="11.26953125" style="34" customWidth="1"/>
    <col min="10251" max="10496" width="9.1796875" style="34"/>
    <col min="10497" max="10497" width="3" style="34" customWidth="1"/>
    <col min="10498" max="10498" width="41.1796875" style="34" customWidth="1"/>
    <col min="10499" max="10499" width="12.54296875" style="34" customWidth="1"/>
    <col min="10500" max="10500" width="3.26953125" style="34" customWidth="1"/>
    <col min="10501" max="10501" width="2.26953125" style="34" customWidth="1"/>
    <col min="10502" max="10502" width="35.7265625" style="34" customWidth="1"/>
    <col min="10503" max="10503" width="14.54296875" style="34" bestFit="1" customWidth="1"/>
    <col min="10504" max="10504" width="5.54296875" style="34" customWidth="1"/>
    <col min="10505" max="10505" width="5.81640625" style="34" customWidth="1"/>
    <col min="10506" max="10506" width="11.26953125" style="34" customWidth="1"/>
    <col min="10507" max="10752" width="9.1796875" style="34"/>
    <col min="10753" max="10753" width="3" style="34" customWidth="1"/>
    <col min="10754" max="10754" width="41.1796875" style="34" customWidth="1"/>
    <col min="10755" max="10755" width="12.54296875" style="34" customWidth="1"/>
    <col min="10756" max="10756" width="3.26953125" style="34" customWidth="1"/>
    <col min="10757" max="10757" width="2.26953125" style="34" customWidth="1"/>
    <col min="10758" max="10758" width="35.7265625" style="34" customWidth="1"/>
    <col min="10759" max="10759" width="14.54296875" style="34" bestFit="1" customWidth="1"/>
    <col min="10760" max="10760" width="5.54296875" style="34" customWidth="1"/>
    <col min="10761" max="10761" width="5.81640625" style="34" customWidth="1"/>
    <col min="10762" max="10762" width="11.26953125" style="34" customWidth="1"/>
    <col min="10763" max="11008" width="9.1796875" style="34"/>
    <col min="11009" max="11009" width="3" style="34" customWidth="1"/>
    <col min="11010" max="11010" width="41.1796875" style="34" customWidth="1"/>
    <col min="11011" max="11011" width="12.54296875" style="34" customWidth="1"/>
    <col min="11012" max="11012" width="3.26953125" style="34" customWidth="1"/>
    <col min="11013" max="11013" width="2.26953125" style="34" customWidth="1"/>
    <col min="11014" max="11014" width="35.7265625" style="34" customWidth="1"/>
    <col min="11015" max="11015" width="14.54296875" style="34" bestFit="1" customWidth="1"/>
    <col min="11016" max="11016" width="5.54296875" style="34" customWidth="1"/>
    <col min="11017" max="11017" width="5.81640625" style="34" customWidth="1"/>
    <col min="11018" max="11018" width="11.26953125" style="34" customWidth="1"/>
    <col min="11019" max="11264" width="9.1796875" style="34"/>
    <col min="11265" max="11265" width="3" style="34" customWidth="1"/>
    <col min="11266" max="11266" width="41.1796875" style="34" customWidth="1"/>
    <col min="11267" max="11267" width="12.54296875" style="34" customWidth="1"/>
    <col min="11268" max="11268" width="3.26953125" style="34" customWidth="1"/>
    <col min="11269" max="11269" width="2.26953125" style="34" customWidth="1"/>
    <col min="11270" max="11270" width="35.7265625" style="34" customWidth="1"/>
    <col min="11271" max="11271" width="14.54296875" style="34" bestFit="1" customWidth="1"/>
    <col min="11272" max="11272" width="5.54296875" style="34" customWidth="1"/>
    <col min="11273" max="11273" width="5.81640625" style="34" customWidth="1"/>
    <col min="11274" max="11274" width="11.26953125" style="34" customWidth="1"/>
    <col min="11275" max="11520" width="9.1796875" style="34"/>
    <col min="11521" max="11521" width="3" style="34" customWidth="1"/>
    <col min="11522" max="11522" width="41.1796875" style="34" customWidth="1"/>
    <col min="11523" max="11523" width="12.54296875" style="34" customWidth="1"/>
    <col min="11524" max="11524" width="3.26953125" style="34" customWidth="1"/>
    <col min="11525" max="11525" width="2.26953125" style="34" customWidth="1"/>
    <col min="11526" max="11526" width="35.7265625" style="34" customWidth="1"/>
    <col min="11527" max="11527" width="14.54296875" style="34" bestFit="1" customWidth="1"/>
    <col min="11528" max="11528" width="5.54296875" style="34" customWidth="1"/>
    <col min="11529" max="11529" width="5.81640625" style="34" customWidth="1"/>
    <col min="11530" max="11530" width="11.26953125" style="34" customWidth="1"/>
    <col min="11531" max="11776" width="9.1796875" style="34"/>
    <col min="11777" max="11777" width="3" style="34" customWidth="1"/>
    <col min="11778" max="11778" width="41.1796875" style="34" customWidth="1"/>
    <col min="11779" max="11779" width="12.54296875" style="34" customWidth="1"/>
    <col min="11780" max="11780" width="3.26953125" style="34" customWidth="1"/>
    <col min="11781" max="11781" width="2.26953125" style="34" customWidth="1"/>
    <col min="11782" max="11782" width="35.7265625" style="34" customWidth="1"/>
    <col min="11783" max="11783" width="14.54296875" style="34" bestFit="1" customWidth="1"/>
    <col min="11784" max="11784" width="5.54296875" style="34" customWidth="1"/>
    <col min="11785" max="11785" width="5.81640625" style="34" customWidth="1"/>
    <col min="11786" max="11786" width="11.26953125" style="34" customWidth="1"/>
    <col min="11787" max="12032" width="9.1796875" style="34"/>
    <col min="12033" max="12033" width="3" style="34" customWidth="1"/>
    <col min="12034" max="12034" width="41.1796875" style="34" customWidth="1"/>
    <col min="12035" max="12035" width="12.54296875" style="34" customWidth="1"/>
    <col min="12036" max="12036" width="3.26953125" style="34" customWidth="1"/>
    <col min="12037" max="12037" width="2.26953125" style="34" customWidth="1"/>
    <col min="12038" max="12038" width="35.7265625" style="34" customWidth="1"/>
    <col min="12039" max="12039" width="14.54296875" style="34" bestFit="1" customWidth="1"/>
    <col min="12040" max="12040" width="5.54296875" style="34" customWidth="1"/>
    <col min="12041" max="12041" width="5.81640625" style="34" customWidth="1"/>
    <col min="12042" max="12042" width="11.26953125" style="34" customWidth="1"/>
    <col min="12043" max="12288" width="9.1796875" style="34"/>
    <col min="12289" max="12289" width="3" style="34" customWidth="1"/>
    <col min="12290" max="12290" width="41.1796875" style="34" customWidth="1"/>
    <col min="12291" max="12291" width="12.54296875" style="34" customWidth="1"/>
    <col min="12292" max="12292" width="3.26953125" style="34" customWidth="1"/>
    <col min="12293" max="12293" width="2.26953125" style="34" customWidth="1"/>
    <col min="12294" max="12294" width="35.7265625" style="34" customWidth="1"/>
    <col min="12295" max="12295" width="14.54296875" style="34" bestFit="1" customWidth="1"/>
    <col min="12296" max="12296" width="5.54296875" style="34" customWidth="1"/>
    <col min="12297" max="12297" width="5.81640625" style="34" customWidth="1"/>
    <col min="12298" max="12298" width="11.26953125" style="34" customWidth="1"/>
    <col min="12299" max="12544" width="9.1796875" style="34"/>
    <col min="12545" max="12545" width="3" style="34" customWidth="1"/>
    <col min="12546" max="12546" width="41.1796875" style="34" customWidth="1"/>
    <col min="12547" max="12547" width="12.54296875" style="34" customWidth="1"/>
    <col min="12548" max="12548" width="3.26953125" style="34" customWidth="1"/>
    <col min="12549" max="12549" width="2.26953125" style="34" customWidth="1"/>
    <col min="12550" max="12550" width="35.7265625" style="34" customWidth="1"/>
    <col min="12551" max="12551" width="14.54296875" style="34" bestFit="1" customWidth="1"/>
    <col min="12552" max="12552" width="5.54296875" style="34" customWidth="1"/>
    <col min="12553" max="12553" width="5.81640625" style="34" customWidth="1"/>
    <col min="12554" max="12554" width="11.26953125" style="34" customWidth="1"/>
    <col min="12555" max="12800" width="9.1796875" style="34"/>
    <col min="12801" max="12801" width="3" style="34" customWidth="1"/>
    <col min="12802" max="12802" width="41.1796875" style="34" customWidth="1"/>
    <col min="12803" max="12803" width="12.54296875" style="34" customWidth="1"/>
    <col min="12804" max="12804" width="3.26953125" style="34" customWidth="1"/>
    <col min="12805" max="12805" width="2.26953125" style="34" customWidth="1"/>
    <col min="12806" max="12806" width="35.7265625" style="34" customWidth="1"/>
    <col min="12807" max="12807" width="14.54296875" style="34" bestFit="1" customWidth="1"/>
    <col min="12808" max="12808" width="5.54296875" style="34" customWidth="1"/>
    <col min="12809" max="12809" width="5.81640625" style="34" customWidth="1"/>
    <col min="12810" max="12810" width="11.26953125" style="34" customWidth="1"/>
    <col min="12811" max="13056" width="9.1796875" style="34"/>
    <col min="13057" max="13057" width="3" style="34" customWidth="1"/>
    <col min="13058" max="13058" width="41.1796875" style="34" customWidth="1"/>
    <col min="13059" max="13059" width="12.54296875" style="34" customWidth="1"/>
    <col min="13060" max="13060" width="3.26953125" style="34" customWidth="1"/>
    <col min="13061" max="13061" width="2.26953125" style="34" customWidth="1"/>
    <col min="13062" max="13062" width="35.7265625" style="34" customWidth="1"/>
    <col min="13063" max="13063" width="14.54296875" style="34" bestFit="1" customWidth="1"/>
    <col min="13064" max="13064" width="5.54296875" style="34" customWidth="1"/>
    <col min="13065" max="13065" width="5.81640625" style="34" customWidth="1"/>
    <col min="13066" max="13066" width="11.26953125" style="34" customWidth="1"/>
    <col min="13067" max="13312" width="9.1796875" style="34"/>
    <col min="13313" max="13313" width="3" style="34" customWidth="1"/>
    <col min="13314" max="13314" width="41.1796875" style="34" customWidth="1"/>
    <col min="13315" max="13315" width="12.54296875" style="34" customWidth="1"/>
    <col min="13316" max="13316" width="3.26953125" style="34" customWidth="1"/>
    <col min="13317" max="13317" width="2.26953125" style="34" customWidth="1"/>
    <col min="13318" max="13318" width="35.7265625" style="34" customWidth="1"/>
    <col min="13319" max="13319" width="14.54296875" style="34" bestFit="1" customWidth="1"/>
    <col min="13320" max="13320" width="5.54296875" style="34" customWidth="1"/>
    <col min="13321" max="13321" width="5.81640625" style="34" customWidth="1"/>
    <col min="13322" max="13322" width="11.26953125" style="34" customWidth="1"/>
    <col min="13323" max="13568" width="9.1796875" style="34"/>
    <col min="13569" max="13569" width="3" style="34" customWidth="1"/>
    <col min="13570" max="13570" width="41.1796875" style="34" customWidth="1"/>
    <col min="13571" max="13571" width="12.54296875" style="34" customWidth="1"/>
    <col min="13572" max="13572" width="3.26953125" style="34" customWidth="1"/>
    <col min="13573" max="13573" width="2.26953125" style="34" customWidth="1"/>
    <col min="13574" max="13574" width="35.7265625" style="34" customWidth="1"/>
    <col min="13575" max="13575" width="14.54296875" style="34" bestFit="1" customWidth="1"/>
    <col min="13576" max="13576" width="5.54296875" style="34" customWidth="1"/>
    <col min="13577" max="13577" width="5.81640625" style="34" customWidth="1"/>
    <col min="13578" max="13578" width="11.26953125" style="34" customWidth="1"/>
    <col min="13579" max="13824" width="9.1796875" style="34"/>
    <col min="13825" max="13825" width="3" style="34" customWidth="1"/>
    <col min="13826" max="13826" width="41.1796875" style="34" customWidth="1"/>
    <col min="13827" max="13827" width="12.54296875" style="34" customWidth="1"/>
    <col min="13828" max="13828" width="3.26953125" style="34" customWidth="1"/>
    <col min="13829" max="13829" width="2.26953125" style="34" customWidth="1"/>
    <col min="13830" max="13830" width="35.7265625" style="34" customWidth="1"/>
    <col min="13831" max="13831" width="14.54296875" style="34" bestFit="1" customWidth="1"/>
    <col min="13832" max="13832" width="5.54296875" style="34" customWidth="1"/>
    <col min="13833" max="13833" width="5.81640625" style="34" customWidth="1"/>
    <col min="13834" max="13834" width="11.26953125" style="34" customWidth="1"/>
    <col min="13835" max="14080" width="9.1796875" style="34"/>
    <col min="14081" max="14081" width="3" style="34" customWidth="1"/>
    <col min="14082" max="14082" width="41.1796875" style="34" customWidth="1"/>
    <col min="14083" max="14083" width="12.54296875" style="34" customWidth="1"/>
    <col min="14084" max="14084" width="3.26953125" style="34" customWidth="1"/>
    <col min="14085" max="14085" width="2.26953125" style="34" customWidth="1"/>
    <col min="14086" max="14086" width="35.7265625" style="34" customWidth="1"/>
    <col min="14087" max="14087" width="14.54296875" style="34" bestFit="1" customWidth="1"/>
    <col min="14088" max="14088" width="5.54296875" style="34" customWidth="1"/>
    <col min="14089" max="14089" width="5.81640625" style="34" customWidth="1"/>
    <col min="14090" max="14090" width="11.26953125" style="34" customWidth="1"/>
    <col min="14091" max="14336" width="9.1796875" style="34"/>
    <col min="14337" max="14337" width="3" style="34" customWidth="1"/>
    <col min="14338" max="14338" width="41.1796875" style="34" customWidth="1"/>
    <col min="14339" max="14339" width="12.54296875" style="34" customWidth="1"/>
    <col min="14340" max="14340" width="3.26953125" style="34" customWidth="1"/>
    <col min="14341" max="14341" width="2.26953125" style="34" customWidth="1"/>
    <col min="14342" max="14342" width="35.7265625" style="34" customWidth="1"/>
    <col min="14343" max="14343" width="14.54296875" style="34" bestFit="1" customWidth="1"/>
    <col min="14344" max="14344" width="5.54296875" style="34" customWidth="1"/>
    <col min="14345" max="14345" width="5.81640625" style="34" customWidth="1"/>
    <col min="14346" max="14346" width="11.26953125" style="34" customWidth="1"/>
    <col min="14347" max="14592" width="9.1796875" style="34"/>
    <col min="14593" max="14593" width="3" style="34" customWidth="1"/>
    <col min="14594" max="14594" width="41.1796875" style="34" customWidth="1"/>
    <col min="14595" max="14595" width="12.54296875" style="34" customWidth="1"/>
    <col min="14596" max="14596" width="3.26953125" style="34" customWidth="1"/>
    <col min="14597" max="14597" width="2.26953125" style="34" customWidth="1"/>
    <col min="14598" max="14598" width="35.7265625" style="34" customWidth="1"/>
    <col min="14599" max="14599" width="14.54296875" style="34" bestFit="1" customWidth="1"/>
    <col min="14600" max="14600" width="5.54296875" style="34" customWidth="1"/>
    <col min="14601" max="14601" width="5.81640625" style="34" customWidth="1"/>
    <col min="14602" max="14602" width="11.26953125" style="34" customWidth="1"/>
    <col min="14603" max="14848" width="9.1796875" style="34"/>
    <col min="14849" max="14849" width="3" style="34" customWidth="1"/>
    <col min="14850" max="14850" width="41.1796875" style="34" customWidth="1"/>
    <col min="14851" max="14851" width="12.54296875" style="34" customWidth="1"/>
    <col min="14852" max="14852" width="3.26953125" style="34" customWidth="1"/>
    <col min="14853" max="14853" width="2.26953125" style="34" customWidth="1"/>
    <col min="14854" max="14854" width="35.7265625" style="34" customWidth="1"/>
    <col min="14855" max="14855" width="14.54296875" style="34" bestFit="1" customWidth="1"/>
    <col min="14856" max="14856" width="5.54296875" style="34" customWidth="1"/>
    <col min="14857" max="14857" width="5.81640625" style="34" customWidth="1"/>
    <col min="14858" max="14858" width="11.26953125" style="34" customWidth="1"/>
    <col min="14859" max="15104" width="9.1796875" style="34"/>
    <col min="15105" max="15105" width="3" style="34" customWidth="1"/>
    <col min="15106" max="15106" width="41.1796875" style="34" customWidth="1"/>
    <col min="15107" max="15107" width="12.54296875" style="34" customWidth="1"/>
    <col min="15108" max="15108" width="3.26953125" style="34" customWidth="1"/>
    <col min="15109" max="15109" width="2.26953125" style="34" customWidth="1"/>
    <col min="15110" max="15110" width="35.7265625" style="34" customWidth="1"/>
    <col min="15111" max="15111" width="14.54296875" style="34" bestFit="1" customWidth="1"/>
    <col min="15112" max="15112" width="5.54296875" style="34" customWidth="1"/>
    <col min="15113" max="15113" width="5.81640625" style="34" customWidth="1"/>
    <col min="15114" max="15114" width="11.26953125" style="34" customWidth="1"/>
    <col min="15115" max="15360" width="9.1796875" style="34"/>
    <col min="15361" max="15361" width="3" style="34" customWidth="1"/>
    <col min="15362" max="15362" width="41.1796875" style="34" customWidth="1"/>
    <col min="15363" max="15363" width="12.54296875" style="34" customWidth="1"/>
    <col min="15364" max="15364" width="3.26953125" style="34" customWidth="1"/>
    <col min="15365" max="15365" width="2.26953125" style="34" customWidth="1"/>
    <col min="15366" max="15366" width="35.7265625" style="34" customWidth="1"/>
    <col min="15367" max="15367" width="14.54296875" style="34" bestFit="1" customWidth="1"/>
    <col min="15368" max="15368" width="5.54296875" style="34" customWidth="1"/>
    <col min="15369" max="15369" width="5.81640625" style="34" customWidth="1"/>
    <col min="15370" max="15370" width="11.26953125" style="34" customWidth="1"/>
    <col min="15371" max="15616" width="9.1796875" style="34"/>
    <col min="15617" max="15617" width="3" style="34" customWidth="1"/>
    <col min="15618" max="15618" width="41.1796875" style="34" customWidth="1"/>
    <col min="15619" max="15619" width="12.54296875" style="34" customWidth="1"/>
    <col min="15620" max="15620" width="3.26953125" style="34" customWidth="1"/>
    <col min="15621" max="15621" width="2.26953125" style="34" customWidth="1"/>
    <col min="15622" max="15622" width="35.7265625" style="34" customWidth="1"/>
    <col min="15623" max="15623" width="14.54296875" style="34" bestFit="1" customWidth="1"/>
    <col min="15624" max="15624" width="5.54296875" style="34" customWidth="1"/>
    <col min="15625" max="15625" width="5.81640625" style="34" customWidth="1"/>
    <col min="15626" max="15626" width="11.26953125" style="34" customWidth="1"/>
    <col min="15627" max="15872" width="9.1796875" style="34"/>
    <col min="15873" max="15873" width="3" style="34" customWidth="1"/>
    <col min="15874" max="15874" width="41.1796875" style="34" customWidth="1"/>
    <col min="15875" max="15875" width="12.54296875" style="34" customWidth="1"/>
    <col min="15876" max="15876" width="3.26953125" style="34" customWidth="1"/>
    <col min="15877" max="15877" width="2.26953125" style="34" customWidth="1"/>
    <col min="15878" max="15878" width="35.7265625" style="34" customWidth="1"/>
    <col min="15879" max="15879" width="14.54296875" style="34" bestFit="1" customWidth="1"/>
    <col min="15880" max="15880" width="5.54296875" style="34" customWidth="1"/>
    <col min="15881" max="15881" width="5.81640625" style="34" customWidth="1"/>
    <col min="15882" max="15882" width="11.26953125" style="34" customWidth="1"/>
    <col min="15883" max="16128" width="9.1796875" style="34"/>
    <col min="16129" max="16129" width="3" style="34" customWidth="1"/>
    <col min="16130" max="16130" width="41.1796875" style="34" customWidth="1"/>
    <col min="16131" max="16131" width="12.54296875" style="34" customWidth="1"/>
    <col min="16132" max="16132" width="3.26953125" style="34" customWidth="1"/>
    <col min="16133" max="16133" width="2.26953125" style="34" customWidth="1"/>
    <col min="16134" max="16134" width="35.7265625" style="34" customWidth="1"/>
    <col min="16135" max="16135" width="14.54296875" style="34" bestFit="1" customWidth="1"/>
    <col min="16136" max="16136" width="5.54296875" style="34" customWidth="1"/>
    <col min="16137" max="16137" width="5.81640625" style="34" customWidth="1"/>
    <col min="16138" max="16138" width="11.26953125" style="34" customWidth="1"/>
    <col min="16139" max="16384" width="9.1796875" style="34"/>
  </cols>
  <sheetData>
    <row r="1" spans="1:10" hidden="1" x14ac:dyDescent="0.25">
      <c r="A1" s="34" t="s">
        <v>127</v>
      </c>
      <c r="B1" s="34" t="s">
        <v>128</v>
      </c>
      <c r="C1" s="34" t="s">
        <v>129</v>
      </c>
      <c r="D1" s="35" t="s">
        <v>130</v>
      </c>
    </row>
    <row r="2" spans="1:10" ht="13" thickBot="1" x14ac:dyDescent="0.3">
      <c r="C2" s="34"/>
      <c r="D2" s="35"/>
    </row>
    <row r="3" spans="1:10" s="38" customFormat="1" ht="14" x14ac:dyDescent="0.3">
      <c r="A3" s="5" t="s">
        <v>15</v>
      </c>
      <c r="B3" s="37"/>
      <c r="C3" s="294" t="str">
        <f>Instructions!$C$15</f>
        <v>Project A</v>
      </c>
      <c r="D3" s="294" t="str">
        <f>Instructions!$C$15</f>
        <v>Project A</v>
      </c>
      <c r="E3" s="294" t="str">
        <f>Instructions!$C$15</f>
        <v>Project A</v>
      </c>
      <c r="F3" s="294" t="str">
        <f>Instructions!$C$15</f>
        <v>Project A</v>
      </c>
      <c r="G3" s="294" t="str">
        <f>Instructions!$C$15</f>
        <v>Project A</v>
      </c>
      <c r="H3" s="294" t="str">
        <f>Instructions!$C$15</f>
        <v>Project A</v>
      </c>
      <c r="I3" s="294" t="str">
        <f>Instructions!$C$15</f>
        <v>Project A</v>
      </c>
      <c r="J3" s="295" t="str">
        <f>Instructions!$C$15</f>
        <v>Project A</v>
      </c>
    </row>
    <row r="4" spans="1:10" s="38" customFormat="1" ht="14.5" thickBot="1" x14ac:dyDescent="0.35">
      <c r="A4" s="7" t="s">
        <v>16</v>
      </c>
      <c r="B4" s="39"/>
      <c r="C4" s="296" t="str">
        <f>Instructions!$C$17</f>
        <v>Apex Developers</v>
      </c>
      <c r="D4" s="296" t="str">
        <f>Instructions!$C$17</f>
        <v>Apex Developers</v>
      </c>
      <c r="E4" s="296" t="str">
        <f>Instructions!$C$17</f>
        <v>Apex Developers</v>
      </c>
      <c r="F4" s="296" t="str">
        <f>Instructions!$C$17</f>
        <v>Apex Developers</v>
      </c>
      <c r="G4" s="296" t="str">
        <f>Instructions!$C$17</f>
        <v>Apex Developers</v>
      </c>
      <c r="H4" s="296" t="str">
        <f>Instructions!$C$17</f>
        <v>Apex Developers</v>
      </c>
      <c r="I4" s="296" t="str">
        <f>Instructions!$C$17</f>
        <v>Apex Developers</v>
      </c>
      <c r="J4" s="297" t="str">
        <f>Instructions!$C$17</f>
        <v>Apex Developers</v>
      </c>
    </row>
    <row r="5" spans="1:10" s="38" customFormat="1" ht="14" x14ac:dyDescent="0.3">
      <c r="A5" s="9"/>
      <c r="C5" s="10"/>
      <c r="D5" s="10"/>
      <c r="E5" s="10"/>
      <c r="F5" s="10"/>
      <c r="G5" s="10"/>
      <c r="H5" s="10"/>
      <c r="I5" s="10"/>
      <c r="J5" s="10"/>
    </row>
    <row r="6" spans="1:10" ht="36.75" customHeight="1" x14ac:dyDescent="0.25">
      <c r="A6" s="298" t="s">
        <v>131</v>
      </c>
      <c r="B6" s="298"/>
      <c r="C6" s="298"/>
      <c r="D6" s="298"/>
      <c r="E6" s="298"/>
      <c r="F6" s="298"/>
      <c r="G6" s="298"/>
      <c r="H6" s="298"/>
      <c r="I6" s="298"/>
      <c r="J6" s="269"/>
    </row>
    <row r="8" spans="1:10" ht="14" x14ac:dyDescent="0.4">
      <c r="A8" s="299" t="s">
        <v>132</v>
      </c>
      <c r="B8" s="300"/>
      <c r="C8" s="301"/>
      <c r="E8" s="40" t="s">
        <v>133</v>
      </c>
      <c r="F8" s="41"/>
      <c r="G8" s="268" t="s">
        <v>134</v>
      </c>
      <c r="H8" s="42" t="s">
        <v>135</v>
      </c>
      <c r="I8" s="43" t="s">
        <v>136</v>
      </c>
      <c r="J8" s="44" t="s">
        <v>137</v>
      </c>
    </row>
    <row r="9" spans="1:10" x14ac:dyDescent="0.25">
      <c r="A9" s="45"/>
      <c r="B9" s="46" t="s">
        <v>138</v>
      </c>
      <c r="C9" s="77"/>
      <c r="E9" s="45"/>
      <c r="F9" s="47" t="s">
        <v>139</v>
      </c>
      <c r="G9" s="78" t="s">
        <v>127</v>
      </c>
      <c r="H9" s="79"/>
      <c r="I9" s="80"/>
      <c r="J9" s="77">
        <v>0</v>
      </c>
    </row>
    <row r="10" spans="1:10" x14ac:dyDescent="0.25">
      <c r="A10" s="48"/>
      <c r="B10" s="49" t="s">
        <v>72</v>
      </c>
      <c r="C10" s="77"/>
      <c r="E10" s="48"/>
      <c r="F10" s="50" t="s">
        <v>140</v>
      </c>
      <c r="G10" s="78" t="s">
        <v>127</v>
      </c>
      <c r="H10" s="79"/>
      <c r="I10" s="80"/>
      <c r="J10" s="77">
        <v>0</v>
      </c>
    </row>
    <row r="11" spans="1:10" x14ac:dyDescent="0.25">
      <c r="A11" s="45"/>
      <c r="B11" s="46" t="s">
        <v>141</v>
      </c>
      <c r="C11" s="77"/>
      <c r="E11" s="45"/>
      <c r="F11" s="47" t="s">
        <v>142</v>
      </c>
      <c r="G11" s="78" t="s">
        <v>127</v>
      </c>
      <c r="H11" s="79"/>
      <c r="I11" s="80"/>
      <c r="J11" s="77">
        <v>0</v>
      </c>
    </row>
    <row r="12" spans="1:10" x14ac:dyDescent="0.25">
      <c r="A12" s="48"/>
      <c r="B12" s="49" t="s">
        <v>143</v>
      </c>
      <c r="C12" s="77"/>
      <c r="E12" s="48"/>
      <c r="F12" s="50" t="s">
        <v>144</v>
      </c>
      <c r="G12" s="78"/>
      <c r="H12" s="79"/>
      <c r="I12" s="80"/>
      <c r="J12" s="77">
        <v>0</v>
      </c>
    </row>
    <row r="13" spans="1:10" x14ac:dyDescent="0.25">
      <c r="A13" s="45"/>
      <c r="B13" s="46" t="s">
        <v>65</v>
      </c>
      <c r="C13" s="77"/>
      <c r="E13" s="45"/>
      <c r="F13" s="47" t="s">
        <v>145</v>
      </c>
      <c r="G13" s="78"/>
      <c r="H13" s="79"/>
      <c r="I13" s="80"/>
      <c r="J13" s="77">
        <v>0</v>
      </c>
    </row>
    <row r="14" spans="1:10" x14ac:dyDescent="0.25">
      <c r="A14" s="48"/>
      <c r="B14" s="49" t="s">
        <v>146</v>
      </c>
      <c r="C14" s="77"/>
      <c r="E14" s="48"/>
      <c r="F14" s="50"/>
      <c r="G14" s="50"/>
      <c r="H14" s="51"/>
      <c r="I14" s="52"/>
      <c r="J14" s="53">
        <v>0</v>
      </c>
    </row>
    <row r="15" spans="1:10" x14ac:dyDescent="0.25">
      <c r="A15" s="45"/>
      <c r="B15" s="46" t="s">
        <v>147</v>
      </c>
      <c r="C15" s="77"/>
      <c r="E15" s="45"/>
      <c r="F15" s="47"/>
      <c r="G15" s="47"/>
      <c r="H15" s="54"/>
      <c r="I15" s="55"/>
      <c r="J15" s="56">
        <v>0</v>
      </c>
    </row>
    <row r="16" spans="1:10" x14ac:dyDescent="0.25">
      <c r="A16" s="48"/>
      <c r="B16" s="49" t="s">
        <v>145</v>
      </c>
      <c r="C16" s="77"/>
      <c r="E16" s="48"/>
      <c r="F16" s="50"/>
      <c r="G16" s="50"/>
      <c r="H16" s="51"/>
      <c r="I16" s="52"/>
      <c r="J16" s="53">
        <v>0</v>
      </c>
    </row>
    <row r="17" spans="1:10" x14ac:dyDescent="0.25">
      <c r="A17" s="45"/>
      <c r="B17" s="46"/>
      <c r="C17" s="56"/>
      <c r="D17" s="57"/>
      <c r="E17" s="45"/>
      <c r="F17" s="47"/>
      <c r="G17" s="47"/>
      <c r="H17" s="54"/>
      <c r="I17" s="55"/>
      <c r="J17" s="56"/>
    </row>
    <row r="18" spans="1:10" ht="13" x14ac:dyDescent="0.3">
      <c r="A18" s="302" t="s">
        <v>148</v>
      </c>
      <c r="B18" s="303"/>
      <c r="C18" s="58">
        <f>SUM(C9:C17)</f>
        <v>0</v>
      </c>
      <c r="E18" s="302" t="s">
        <v>148</v>
      </c>
      <c r="F18" s="304"/>
      <c r="G18" s="304"/>
      <c r="H18" s="304"/>
      <c r="I18" s="303"/>
      <c r="J18" s="58">
        <f>SUM(J9:J17)</f>
        <v>0</v>
      </c>
    </row>
    <row r="20" spans="1:10" ht="16" x14ac:dyDescent="0.4">
      <c r="A20" s="299" t="s">
        <v>149</v>
      </c>
      <c r="B20" s="300"/>
      <c r="C20" s="301"/>
      <c r="E20" s="40" t="s">
        <v>150</v>
      </c>
      <c r="F20" s="41"/>
      <c r="G20" s="268" t="s">
        <v>134</v>
      </c>
      <c r="H20" s="42" t="s">
        <v>135</v>
      </c>
      <c r="I20" s="43" t="s">
        <v>136</v>
      </c>
      <c r="J20" s="44" t="s">
        <v>137</v>
      </c>
    </row>
    <row r="21" spans="1:10" x14ac:dyDescent="0.25">
      <c r="A21" s="45"/>
      <c r="B21" s="46" t="s">
        <v>151</v>
      </c>
      <c r="C21" s="59">
        <f>C18</f>
        <v>0</v>
      </c>
      <c r="E21" s="45"/>
      <c r="F21" s="47" t="s">
        <v>152</v>
      </c>
      <c r="G21" s="78"/>
      <c r="H21" s="79"/>
      <c r="I21" s="81"/>
      <c r="J21" s="77">
        <v>0</v>
      </c>
    </row>
    <row r="22" spans="1:10" x14ac:dyDescent="0.25">
      <c r="A22" s="48"/>
      <c r="B22" s="49" t="s">
        <v>153</v>
      </c>
      <c r="C22" s="77"/>
      <c r="E22" s="48"/>
      <c r="F22" s="50" t="s">
        <v>154</v>
      </c>
      <c r="G22" s="78"/>
      <c r="H22" s="79"/>
      <c r="I22" s="81"/>
      <c r="J22" s="77">
        <v>0</v>
      </c>
    </row>
    <row r="23" spans="1:10" x14ac:dyDescent="0.25">
      <c r="A23" s="45"/>
      <c r="B23" s="46" t="s">
        <v>155</v>
      </c>
      <c r="C23" s="77"/>
      <c r="E23" s="45"/>
      <c r="F23" s="47" t="s">
        <v>156</v>
      </c>
      <c r="G23" s="78"/>
      <c r="H23" s="79"/>
      <c r="I23" s="81"/>
      <c r="J23" s="77">
        <v>0</v>
      </c>
    </row>
    <row r="24" spans="1:10" x14ac:dyDescent="0.25">
      <c r="A24" s="48"/>
      <c r="B24" s="49" t="s">
        <v>157</v>
      </c>
      <c r="C24" s="77"/>
      <c r="E24" s="48"/>
      <c r="F24" s="50" t="s">
        <v>158</v>
      </c>
      <c r="G24" s="78"/>
      <c r="H24" s="79"/>
      <c r="I24" s="81"/>
      <c r="J24" s="77">
        <v>0</v>
      </c>
    </row>
    <row r="25" spans="1:10" x14ac:dyDescent="0.25">
      <c r="A25" s="45"/>
      <c r="B25" s="46" t="s">
        <v>159</v>
      </c>
      <c r="C25" s="77"/>
      <c r="E25" s="45"/>
      <c r="F25" s="47" t="s">
        <v>142</v>
      </c>
      <c r="G25" s="78"/>
      <c r="H25" s="79"/>
      <c r="I25" s="81"/>
      <c r="J25" s="77">
        <v>0</v>
      </c>
    </row>
    <row r="26" spans="1:10" x14ac:dyDescent="0.25">
      <c r="A26" s="48"/>
      <c r="B26" s="49" t="s">
        <v>160</v>
      </c>
      <c r="C26" s="77"/>
      <c r="E26" s="92"/>
      <c r="F26" s="134" t="s">
        <v>161</v>
      </c>
      <c r="G26" s="78"/>
      <c r="H26" s="79"/>
      <c r="I26" s="81"/>
      <c r="J26" s="77">
        <v>0</v>
      </c>
    </row>
    <row r="27" spans="1:10" x14ac:dyDescent="0.25">
      <c r="A27" s="45"/>
      <c r="B27" s="46" t="s">
        <v>39</v>
      </c>
      <c r="C27" s="77"/>
      <c r="E27" s="133"/>
      <c r="F27" s="135" t="s">
        <v>145</v>
      </c>
      <c r="G27" s="78"/>
      <c r="H27" s="79"/>
      <c r="I27" s="81"/>
      <c r="J27" s="77">
        <v>0</v>
      </c>
    </row>
    <row r="28" spans="1:10" x14ac:dyDescent="0.25">
      <c r="A28" s="48"/>
      <c r="B28" s="49"/>
      <c r="C28" s="53"/>
      <c r="E28" s="48"/>
      <c r="F28" s="93" t="s">
        <v>145</v>
      </c>
      <c r="G28" s="78"/>
      <c r="H28" s="79"/>
      <c r="I28" s="81"/>
      <c r="J28" s="77">
        <v>0</v>
      </c>
    </row>
    <row r="29" spans="1:10" x14ac:dyDescent="0.25">
      <c r="A29" s="45"/>
      <c r="B29" s="46"/>
      <c r="C29" s="56"/>
      <c r="D29" s="57"/>
      <c r="E29" s="45"/>
      <c r="F29" s="47"/>
      <c r="G29" s="47"/>
      <c r="H29" s="54"/>
      <c r="I29" s="45"/>
      <c r="J29" s="56"/>
    </row>
    <row r="30" spans="1:10" ht="13" x14ac:dyDescent="0.3">
      <c r="A30" s="302" t="s">
        <v>148</v>
      </c>
      <c r="B30" s="303"/>
      <c r="C30" s="58">
        <f>SUM(C21:C29)</f>
        <v>0</v>
      </c>
      <c r="E30" s="302" t="s">
        <v>148</v>
      </c>
      <c r="F30" s="304"/>
      <c r="G30" s="304"/>
      <c r="H30" s="304"/>
      <c r="I30" s="303"/>
      <c r="J30" s="58">
        <f>SUM(J21:J29)</f>
        <v>0</v>
      </c>
    </row>
    <row r="31" spans="1:10" ht="13" x14ac:dyDescent="0.3">
      <c r="B31" s="60"/>
      <c r="F31" s="60"/>
      <c r="G31" s="60"/>
    </row>
    <row r="32" spans="1:10" ht="16" x14ac:dyDescent="0.4">
      <c r="A32" s="299" t="s">
        <v>162</v>
      </c>
      <c r="B32" s="300"/>
      <c r="C32" s="301"/>
      <c r="E32" s="40" t="s">
        <v>163</v>
      </c>
      <c r="F32" s="41"/>
      <c r="G32" s="268" t="s">
        <v>134</v>
      </c>
      <c r="H32" s="42" t="s">
        <v>135</v>
      </c>
      <c r="I32" s="43" t="s">
        <v>136</v>
      </c>
      <c r="J32" s="44" t="s">
        <v>137</v>
      </c>
    </row>
    <row r="33" spans="1:10" x14ac:dyDescent="0.25">
      <c r="A33" s="45"/>
      <c r="B33" s="46" t="s">
        <v>164</v>
      </c>
      <c r="C33" s="59">
        <f>C30</f>
        <v>0</v>
      </c>
      <c r="E33" s="45"/>
      <c r="F33" s="47" t="s">
        <v>165</v>
      </c>
      <c r="G33" s="78"/>
      <c r="H33" s="79"/>
      <c r="I33" s="81"/>
      <c r="J33" s="77">
        <v>0</v>
      </c>
    </row>
    <row r="34" spans="1:10" x14ac:dyDescent="0.25">
      <c r="A34" s="48"/>
      <c r="B34" s="49" t="s">
        <v>166</v>
      </c>
      <c r="C34" s="77"/>
      <c r="E34" s="48"/>
      <c r="F34" s="50" t="s">
        <v>167</v>
      </c>
      <c r="G34" s="78"/>
      <c r="H34" s="79"/>
      <c r="I34" s="81"/>
      <c r="J34" s="77">
        <v>0</v>
      </c>
    </row>
    <row r="35" spans="1:10" x14ac:dyDescent="0.25">
      <c r="A35" s="45"/>
      <c r="B35" s="46" t="s">
        <v>168</v>
      </c>
      <c r="C35" s="77"/>
      <c r="E35" s="45"/>
      <c r="F35" s="47" t="s">
        <v>156</v>
      </c>
      <c r="G35" s="78"/>
      <c r="H35" s="79"/>
      <c r="I35" s="81"/>
      <c r="J35" s="77">
        <v>0</v>
      </c>
    </row>
    <row r="36" spans="1:10" x14ac:dyDescent="0.25">
      <c r="A36" s="48"/>
      <c r="B36" s="49" t="s">
        <v>169</v>
      </c>
      <c r="C36" s="77"/>
      <c r="E36" s="48"/>
      <c r="F36" s="50" t="s">
        <v>140</v>
      </c>
      <c r="G36" s="78"/>
      <c r="H36" s="79"/>
      <c r="I36" s="81"/>
      <c r="J36" s="77">
        <v>0</v>
      </c>
    </row>
    <row r="37" spans="1:10" x14ac:dyDescent="0.25">
      <c r="A37" s="45"/>
      <c r="B37" s="46" t="s">
        <v>145</v>
      </c>
      <c r="C37" s="77"/>
      <c r="E37" s="45"/>
      <c r="F37" s="47" t="s">
        <v>142</v>
      </c>
      <c r="G37" s="78"/>
      <c r="H37" s="79"/>
      <c r="I37" s="81"/>
      <c r="J37" s="77">
        <v>0</v>
      </c>
    </row>
    <row r="38" spans="1:10" x14ac:dyDescent="0.25">
      <c r="A38" s="48"/>
      <c r="B38" s="49"/>
      <c r="C38" s="53"/>
      <c r="E38" s="48"/>
      <c r="F38" s="50" t="s">
        <v>170</v>
      </c>
      <c r="G38" s="78"/>
      <c r="H38" s="79"/>
      <c r="I38" s="81"/>
      <c r="J38" s="77">
        <v>0</v>
      </c>
    </row>
    <row r="39" spans="1:10" x14ac:dyDescent="0.25">
      <c r="A39" s="45"/>
      <c r="B39" s="46"/>
      <c r="C39" s="56"/>
      <c r="E39" s="45"/>
      <c r="F39" s="47" t="s">
        <v>161</v>
      </c>
      <c r="G39" s="78"/>
      <c r="H39" s="79"/>
      <c r="I39" s="81"/>
      <c r="J39" s="77">
        <v>0</v>
      </c>
    </row>
    <row r="40" spans="1:10" x14ac:dyDescent="0.25">
      <c r="A40" s="45"/>
      <c r="B40" s="89"/>
      <c r="C40" s="90"/>
      <c r="D40" s="91"/>
      <c r="E40" s="92"/>
      <c r="F40" s="94" t="s">
        <v>145</v>
      </c>
      <c r="G40" s="78"/>
      <c r="H40" s="79"/>
      <c r="I40" s="81"/>
      <c r="J40" s="77">
        <v>0</v>
      </c>
    </row>
    <row r="41" spans="1:10" x14ac:dyDescent="0.25">
      <c r="A41" s="45"/>
      <c r="B41" s="46"/>
      <c r="C41" s="56"/>
      <c r="E41" s="45"/>
      <c r="F41" s="95" t="s">
        <v>145</v>
      </c>
      <c r="G41" s="78"/>
      <c r="H41" s="79"/>
      <c r="I41" s="81"/>
      <c r="J41" s="77">
        <v>0</v>
      </c>
    </row>
    <row r="42" spans="1:10" x14ac:dyDescent="0.25">
      <c r="A42" s="48"/>
      <c r="B42" s="49"/>
      <c r="C42" s="53"/>
      <c r="D42" s="61"/>
      <c r="E42" s="48"/>
      <c r="F42" s="50"/>
      <c r="G42" s="50"/>
      <c r="H42" s="51"/>
      <c r="I42" s="48"/>
      <c r="J42" s="53"/>
    </row>
    <row r="43" spans="1:10" x14ac:dyDescent="0.25">
      <c r="A43" s="45"/>
      <c r="B43" s="46"/>
      <c r="C43" s="62"/>
      <c r="D43" s="61"/>
      <c r="E43" s="45"/>
      <c r="F43" s="47"/>
      <c r="G43" s="47"/>
      <c r="H43" s="63"/>
      <c r="I43" s="45"/>
      <c r="J43" s="62"/>
    </row>
    <row r="44" spans="1:10" ht="13" x14ac:dyDescent="0.3">
      <c r="A44" s="302" t="s">
        <v>148</v>
      </c>
      <c r="B44" s="303"/>
      <c r="C44" s="58">
        <f>SUM(C33:C43)</f>
        <v>0</v>
      </c>
      <c r="D44" s="61"/>
      <c r="E44" s="302" t="s">
        <v>148</v>
      </c>
      <c r="F44" s="304"/>
      <c r="G44" s="304"/>
      <c r="H44" s="304"/>
      <c r="I44" s="303"/>
      <c r="J44" s="58">
        <f>SUM(J33:J43)</f>
        <v>0</v>
      </c>
    </row>
    <row r="46" spans="1:10" ht="15" x14ac:dyDescent="0.3">
      <c r="E46" s="64" t="s">
        <v>171</v>
      </c>
    </row>
  </sheetData>
  <mergeCells count="12">
    <mergeCell ref="E44:I44"/>
    <mergeCell ref="E30:I30"/>
    <mergeCell ref="A20:C20"/>
    <mergeCell ref="A30:B30"/>
    <mergeCell ref="A32:C32"/>
    <mergeCell ref="A44:B44"/>
    <mergeCell ref="C3:J3"/>
    <mergeCell ref="C4:J4"/>
    <mergeCell ref="A6:I6"/>
    <mergeCell ref="A8:C8"/>
    <mergeCell ref="A18:B18"/>
    <mergeCell ref="E18:I18"/>
  </mergeCells>
  <dataValidations count="1">
    <dataValidation type="list" allowBlank="1" showInputMessage="1" showErrorMessage="1" sqref="G9:G17 JC9:JC17 SY9:SY17 ACU9:ACU17 AMQ9:AMQ17 AWM9:AWM17 BGI9:BGI17 BQE9:BQE17 CAA9:CAA17 CJW9:CJW17 CTS9:CTS17 DDO9:DDO17 DNK9:DNK17 DXG9:DXG17 EHC9:EHC17 EQY9:EQY17 FAU9:FAU17 FKQ9:FKQ17 FUM9:FUM17 GEI9:GEI17 GOE9:GOE17 GYA9:GYA17 HHW9:HHW17 HRS9:HRS17 IBO9:IBO17 ILK9:ILK17 IVG9:IVG17 JFC9:JFC17 JOY9:JOY17 JYU9:JYU17 KIQ9:KIQ17 KSM9:KSM17 LCI9:LCI17 LME9:LME17 LWA9:LWA17 MFW9:MFW17 MPS9:MPS17 MZO9:MZO17 NJK9:NJK17 NTG9:NTG17 ODC9:ODC17 OMY9:OMY17 OWU9:OWU17 PGQ9:PGQ17 PQM9:PQM17 QAI9:QAI17 QKE9:QKE17 QUA9:QUA17 RDW9:RDW17 RNS9:RNS17 RXO9:RXO17 SHK9:SHK17 SRG9:SRG17 TBC9:TBC17 TKY9:TKY17 TUU9:TUU17 UEQ9:UEQ17 UOM9:UOM17 UYI9:UYI17 VIE9:VIE17 VSA9:VSA17 WBW9:WBW17 WLS9:WLS17 WVO9:WVO17 G65547:G65555 JC65547:JC65555 SY65547:SY65555 ACU65547:ACU65555 AMQ65547:AMQ65555 AWM65547:AWM65555 BGI65547:BGI65555 BQE65547:BQE65555 CAA65547:CAA65555 CJW65547:CJW65555 CTS65547:CTS65555 DDO65547:DDO65555 DNK65547:DNK65555 DXG65547:DXG65555 EHC65547:EHC65555 EQY65547:EQY65555 FAU65547:FAU65555 FKQ65547:FKQ65555 FUM65547:FUM65555 GEI65547:GEI65555 GOE65547:GOE65555 GYA65547:GYA65555 HHW65547:HHW65555 HRS65547:HRS65555 IBO65547:IBO65555 ILK65547:ILK65555 IVG65547:IVG65555 JFC65547:JFC65555 JOY65547:JOY65555 JYU65547:JYU65555 KIQ65547:KIQ65555 KSM65547:KSM65555 LCI65547:LCI65555 LME65547:LME65555 LWA65547:LWA65555 MFW65547:MFW65555 MPS65547:MPS65555 MZO65547:MZO65555 NJK65547:NJK65555 NTG65547:NTG65555 ODC65547:ODC65555 OMY65547:OMY65555 OWU65547:OWU65555 PGQ65547:PGQ65555 PQM65547:PQM65555 QAI65547:QAI65555 QKE65547:QKE65555 QUA65547:QUA65555 RDW65547:RDW65555 RNS65547:RNS65555 RXO65547:RXO65555 SHK65547:SHK65555 SRG65547:SRG65555 TBC65547:TBC65555 TKY65547:TKY65555 TUU65547:TUU65555 UEQ65547:UEQ65555 UOM65547:UOM65555 UYI65547:UYI65555 VIE65547:VIE65555 VSA65547:VSA65555 WBW65547:WBW65555 WLS65547:WLS65555 WVO65547:WVO65555 G131083:G131091 JC131083:JC131091 SY131083:SY131091 ACU131083:ACU131091 AMQ131083:AMQ131091 AWM131083:AWM131091 BGI131083:BGI131091 BQE131083:BQE131091 CAA131083:CAA131091 CJW131083:CJW131091 CTS131083:CTS131091 DDO131083:DDO131091 DNK131083:DNK131091 DXG131083:DXG131091 EHC131083:EHC131091 EQY131083:EQY131091 FAU131083:FAU131091 FKQ131083:FKQ131091 FUM131083:FUM131091 GEI131083:GEI131091 GOE131083:GOE131091 GYA131083:GYA131091 HHW131083:HHW131091 HRS131083:HRS131091 IBO131083:IBO131091 ILK131083:ILK131091 IVG131083:IVG131091 JFC131083:JFC131091 JOY131083:JOY131091 JYU131083:JYU131091 KIQ131083:KIQ131091 KSM131083:KSM131091 LCI131083:LCI131091 LME131083:LME131091 LWA131083:LWA131091 MFW131083:MFW131091 MPS131083:MPS131091 MZO131083:MZO131091 NJK131083:NJK131091 NTG131083:NTG131091 ODC131083:ODC131091 OMY131083:OMY131091 OWU131083:OWU131091 PGQ131083:PGQ131091 PQM131083:PQM131091 QAI131083:QAI131091 QKE131083:QKE131091 QUA131083:QUA131091 RDW131083:RDW131091 RNS131083:RNS131091 RXO131083:RXO131091 SHK131083:SHK131091 SRG131083:SRG131091 TBC131083:TBC131091 TKY131083:TKY131091 TUU131083:TUU131091 UEQ131083:UEQ131091 UOM131083:UOM131091 UYI131083:UYI131091 VIE131083:VIE131091 VSA131083:VSA131091 WBW131083:WBW131091 WLS131083:WLS131091 WVO131083:WVO131091 G196619:G196627 JC196619:JC196627 SY196619:SY196627 ACU196619:ACU196627 AMQ196619:AMQ196627 AWM196619:AWM196627 BGI196619:BGI196627 BQE196619:BQE196627 CAA196619:CAA196627 CJW196619:CJW196627 CTS196619:CTS196627 DDO196619:DDO196627 DNK196619:DNK196627 DXG196619:DXG196627 EHC196619:EHC196627 EQY196619:EQY196627 FAU196619:FAU196627 FKQ196619:FKQ196627 FUM196619:FUM196627 GEI196619:GEI196627 GOE196619:GOE196627 GYA196619:GYA196627 HHW196619:HHW196627 HRS196619:HRS196627 IBO196619:IBO196627 ILK196619:ILK196627 IVG196619:IVG196627 JFC196619:JFC196627 JOY196619:JOY196627 JYU196619:JYU196627 KIQ196619:KIQ196627 KSM196619:KSM196627 LCI196619:LCI196627 LME196619:LME196627 LWA196619:LWA196627 MFW196619:MFW196627 MPS196619:MPS196627 MZO196619:MZO196627 NJK196619:NJK196627 NTG196619:NTG196627 ODC196619:ODC196627 OMY196619:OMY196627 OWU196619:OWU196627 PGQ196619:PGQ196627 PQM196619:PQM196627 QAI196619:QAI196627 QKE196619:QKE196627 QUA196619:QUA196627 RDW196619:RDW196627 RNS196619:RNS196627 RXO196619:RXO196627 SHK196619:SHK196627 SRG196619:SRG196627 TBC196619:TBC196627 TKY196619:TKY196627 TUU196619:TUU196627 UEQ196619:UEQ196627 UOM196619:UOM196627 UYI196619:UYI196627 VIE196619:VIE196627 VSA196619:VSA196627 WBW196619:WBW196627 WLS196619:WLS196627 WVO196619:WVO196627 G262155:G262163 JC262155:JC262163 SY262155:SY262163 ACU262155:ACU262163 AMQ262155:AMQ262163 AWM262155:AWM262163 BGI262155:BGI262163 BQE262155:BQE262163 CAA262155:CAA262163 CJW262155:CJW262163 CTS262155:CTS262163 DDO262155:DDO262163 DNK262155:DNK262163 DXG262155:DXG262163 EHC262155:EHC262163 EQY262155:EQY262163 FAU262155:FAU262163 FKQ262155:FKQ262163 FUM262155:FUM262163 GEI262155:GEI262163 GOE262155:GOE262163 GYA262155:GYA262163 HHW262155:HHW262163 HRS262155:HRS262163 IBO262155:IBO262163 ILK262155:ILK262163 IVG262155:IVG262163 JFC262155:JFC262163 JOY262155:JOY262163 JYU262155:JYU262163 KIQ262155:KIQ262163 KSM262155:KSM262163 LCI262155:LCI262163 LME262155:LME262163 LWA262155:LWA262163 MFW262155:MFW262163 MPS262155:MPS262163 MZO262155:MZO262163 NJK262155:NJK262163 NTG262155:NTG262163 ODC262155:ODC262163 OMY262155:OMY262163 OWU262155:OWU262163 PGQ262155:PGQ262163 PQM262155:PQM262163 QAI262155:QAI262163 QKE262155:QKE262163 QUA262155:QUA262163 RDW262155:RDW262163 RNS262155:RNS262163 RXO262155:RXO262163 SHK262155:SHK262163 SRG262155:SRG262163 TBC262155:TBC262163 TKY262155:TKY262163 TUU262155:TUU262163 UEQ262155:UEQ262163 UOM262155:UOM262163 UYI262155:UYI262163 VIE262155:VIE262163 VSA262155:VSA262163 WBW262155:WBW262163 WLS262155:WLS262163 WVO262155:WVO262163 G327691:G327699 JC327691:JC327699 SY327691:SY327699 ACU327691:ACU327699 AMQ327691:AMQ327699 AWM327691:AWM327699 BGI327691:BGI327699 BQE327691:BQE327699 CAA327691:CAA327699 CJW327691:CJW327699 CTS327691:CTS327699 DDO327691:DDO327699 DNK327691:DNK327699 DXG327691:DXG327699 EHC327691:EHC327699 EQY327691:EQY327699 FAU327691:FAU327699 FKQ327691:FKQ327699 FUM327691:FUM327699 GEI327691:GEI327699 GOE327691:GOE327699 GYA327691:GYA327699 HHW327691:HHW327699 HRS327691:HRS327699 IBO327691:IBO327699 ILK327691:ILK327699 IVG327691:IVG327699 JFC327691:JFC327699 JOY327691:JOY327699 JYU327691:JYU327699 KIQ327691:KIQ327699 KSM327691:KSM327699 LCI327691:LCI327699 LME327691:LME327699 LWA327691:LWA327699 MFW327691:MFW327699 MPS327691:MPS327699 MZO327691:MZO327699 NJK327691:NJK327699 NTG327691:NTG327699 ODC327691:ODC327699 OMY327691:OMY327699 OWU327691:OWU327699 PGQ327691:PGQ327699 PQM327691:PQM327699 QAI327691:QAI327699 QKE327691:QKE327699 QUA327691:QUA327699 RDW327691:RDW327699 RNS327691:RNS327699 RXO327691:RXO327699 SHK327691:SHK327699 SRG327691:SRG327699 TBC327691:TBC327699 TKY327691:TKY327699 TUU327691:TUU327699 UEQ327691:UEQ327699 UOM327691:UOM327699 UYI327691:UYI327699 VIE327691:VIE327699 VSA327691:VSA327699 WBW327691:WBW327699 WLS327691:WLS327699 WVO327691:WVO327699 G393227:G393235 JC393227:JC393235 SY393227:SY393235 ACU393227:ACU393235 AMQ393227:AMQ393235 AWM393227:AWM393235 BGI393227:BGI393235 BQE393227:BQE393235 CAA393227:CAA393235 CJW393227:CJW393235 CTS393227:CTS393235 DDO393227:DDO393235 DNK393227:DNK393235 DXG393227:DXG393235 EHC393227:EHC393235 EQY393227:EQY393235 FAU393227:FAU393235 FKQ393227:FKQ393235 FUM393227:FUM393235 GEI393227:GEI393235 GOE393227:GOE393235 GYA393227:GYA393235 HHW393227:HHW393235 HRS393227:HRS393235 IBO393227:IBO393235 ILK393227:ILK393235 IVG393227:IVG393235 JFC393227:JFC393235 JOY393227:JOY393235 JYU393227:JYU393235 KIQ393227:KIQ393235 KSM393227:KSM393235 LCI393227:LCI393235 LME393227:LME393235 LWA393227:LWA393235 MFW393227:MFW393235 MPS393227:MPS393235 MZO393227:MZO393235 NJK393227:NJK393235 NTG393227:NTG393235 ODC393227:ODC393235 OMY393227:OMY393235 OWU393227:OWU393235 PGQ393227:PGQ393235 PQM393227:PQM393235 QAI393227:QAI393235 QKE393227:QKE393235 QUA393227:QUA393235 RDW393227:RDW393235 RNS393227:RNS393235 RXO393227:RXO393235 SHK393227:SHK393235 SRG393227:SRG393235 TBC393227:TBC393235 TKY393227:TKY393235 TUU393227:TUU393235 UEQ393227:UEQ393235 UOM393227:UOM393235 UYI393227:UYI393235 VIE393227:VIE393235 VSA393227:VSA393235 WBW393227:WBW393235 WLS393227:WLS393235 WVO393227:WVO393235 G458763:G458771 JC458763:JC458771 SY458763:SY458771 ACU458763:ACU458771 AMQ458763:AMQ458771 AWM458763:AWM458771 BGI458763:BGI458771 BQE458763:BQE458771 CAA458763:CAA458771 CJW458763:CJW458771 CTS458763:CTS458771 DDO458763:DDO458771 DNK458763:DNK458771 DXG458763:DXG458771 EHC458763:EHC458771 EQY458763:EQY458771 FAU458763:FAU458771 FKQ458763:FKQ458771 FUM458763:FUM458771 GEI458763:GEI458771 GOE458763:GOE458771 GYA458763:GYA458771 HHW458763:HHW458771 HRS458763:HRS458771 IBO458763:IBO458771 ILK458763:ILK458771 IVG458763:IVG458771 JFC458763:JFC458771 JOY458763:JOY458771 JYU458763:JYU458771 KIQ458763:KIQ458771 KSM458763:KSM458771 LCI458763:LCI458771 LME458763:LME458771 LWA458763:LWA458771 MFW458763:MFW458771 MPS458763:MPS458771 MZO458763:MZO458771 NJK458763:NJK458771 NTG458763:NTG458771 ODC458763:ODC458771 OMY458763:OMY458771 OWU458763:OWU458771 PGQ458763:PGQ458771 PQM458763:PQM458771 QAI458763:QAI458771 QKE458763:QKE458771 QUA458763:QUA458771 RDW458763:RDW458771 RNS458763:RNS458771 RXO458763:RXO458771 SHK458763:SHK458771 SRG458763:SRG458771 TBC458763:TBC458771 TKY458763:TKY458771 TUU458763:TUU458771 UEQ458763:UEQ458771 UOM458763:UOM458771 UYI458763:UYI458771 VIE458763:VIE458771 VSA458763:VSA458771 WBW458763:WBW458771 WLS458763:WLS458771 WVO458763:WVO458771 G524299:G524307 JC524299:JC524307 SY524299:SY524307 ACU524299:ACU524307 AMQ524299:AMQ524307 AWM524299:AWM524307 BGI524299:BGI524307 BQE524299:BQE524307 CAA524299:CAA524307 CJW524299:CJW524307 CTS524299:CTS524307 DDO524299:DDO524307 DNK524299:DNK524307 DXG524299:DXG524307 EHC524299:EHC524307 EQY524299:EQY524307 FAU524299:FAU524307 FKQ524299:FKQ524307 FUM524299:FUM524307 GEI524299:GEI524307 GOE524299:GOE524307 GYA524299:GYA524307 HHW524299:HHW524307 HRS524299:HRS524307 IBO524299:IBO524307 ILK524299:ILK524307 IVG524299:IVG524307 JFC524299:JFC524307 JOY524299:JOY524307 JYU524299:JYU524307 KIQ524299:KIQ524307 KSM524299:KSM524307 LCI524299:LCI524307 LME524299:LME524307 LWA524299:LWA524307 MFW524299:MFW524307 MPS524299:MPS524307 MZO524299:MZO524307 NJK524299:NJK524307 NTG524299:NTG524307 ODC524299:ODC524307 OMY524299:OMY524307 OWU524299:OWU524307 PGQ524299:PGQ524307 PQM524299:PQM524307 QAI524299:QAI524307 QKE524299:QKE524307 QUA524299:QUA524307 RDW524299:RDW524307 RNS524299:RNS524307 RXO524299:RXO524307 SHK524299:SHK524307 SRG524299:SRG524307 TBC524299:TBC524307 TKY524299:TKY524307 TUU524299:TUU524307 UEQ524299:UEQ524307 UOM524299:UOM524307 UYI524299:UYI524307 VIE524299:VIE524307 VSA524299:VSA524307 WBW524299:WBW524307 WLS524299:WLS524307 WVO524299:WVO524307 G589835:G589843 JC589835:JC589843 SY589835:SY589843 ACU589835:ACU589843 AMQ589835:AMQ589843 AWM589835:AWM589843 BGI589835:BGI589843 BQE589835:BQE589843 CAA589835:CAA589843 CJW589835:CJW589843 CTS589835:CTS589843 DDO589835:DDO589843 DNK589835:DNK589843 DXG589835:DXG589843 EHC589835:EHC589843 EQY589835:EQY589843 FAU589835:FAU589843 FKQ589835:FKQ589843 FUM589835:FUM589843 GEI589835:GEI589843 GOE589835:GOE589843 GYA589835:GYA589843 HHW589835:HHW589843 HRS589835:HRS589843 IBO589835:IBO589843 ILK589835:ILK589843 IVG589835:IVG589843 JFC589835:JFC589843 JOY589835:JOY589843 JYU589835:JYU589843 KIQ589835:KIQ589843 KSM589835:KSM589843 LCI589835:LCI589843 LME589835:LME589843 LWA589835:LWA589843 MFW589835:MFW589843 MPS589835:MPS589843 MZO589835:MZO589843 NJK589835:NJK589843 NTG589835:NTG589843 ODC589835:ODC589843 OMY589835:OMY589843 OWU589835:OWU589843 PGQ589835:PGQ589843 PQM589835:PQM589843 QAI589835:QAI589843 QKE589835:QKE589843 QUA589835:QUA589843 RDW589835:RDW589843 RNS589835:RNS589843 RXO589835:RXO589843 SHK589835:SHK589843 SRG589835:SRG589843 TBC589835:TBC589843 TKY589835:TKY589843 TUU589835:TUU589843 UEQ589835:UEQ589843 UOM589835:UOM589843 UYI589835:UYI589843 VIE589835:VIE589843 VSA589835:VSA589843 WBW589835:WBW589843 WLS589835:WLS589843 WVO589835:WVO589843 G655371:G655379 JC655371:JC655379 SY655371:SY655379 ACU655371:ACU655379 AMQ655371:AMQ655379 AWM655371:AWM655379 BGI655371:BGI655379 BQE655371:BQE655379 CAA655371:CAA655379 CJW655371:CJW655379 CTS655371:CTS655379 DDO655371:DDO655379 DNK655371:DNK655379 DXG655371:DXG655379 EHC655371:EHC655379 EQY655371:EQY655379 FAU655371:FAU655379 FKQ655371:FKQ655379 FUM655371:FUM655379 GEI655371:GEI655379 GOE655371:GOE655379 GYA655371:GYA655379 HHW655371:HHW655379 HRS655371:HRS655379 IBO655371:IBO655379 ILK655371:ILK655379 IVG655371:IVG655379 JFC655371:JFC655379 JOY655371:JOY655379 JYU655371:JYU655379 KIQ655371:KIQ655379 KSM655371:KSM655379 LCI655371:LCI655379 LME655371:LME655379 LWA655371:LWA655379 MFW655371:MFW655379 MPS655371:MPS655379 MZO655371:MZO655379 NJK655371:NJK655379 NTG655371:NTG655379 ODC655371:ODC655379 OMY655371:OMY655379 OWU655371:OWU655379 PGQ655371:PGQ655379 PQM655371:PQM655379 QAI655371:QAI655379 QKE655371:QKE655379 QUA655371:QUA655379 RDW655371:RDW655379 RNS655371:RNS655379 RXO655371:RXO655379 SHK655371:SHK655379 SRG655371:SRG655379 TBC655371:TBC655379 TKY655371:TKY655379 TUU655371:TUU655379 UEQ655371:UEQ655379 UOM655371:UOM655379 UYI655371:UYI655379 VIE655371:VIE655379 VSA655371:VSA655379 WBW655371:WBW655379 WLS655371:WLS655379 WVO655371:WVO655379 G720907:G720915 JC720907:JC720915 SY720907:SY720915 ACU720907:ACU720915 AMQ720907:AMQ720915 AWM720907:AWM720915 BGI720907:BGI720915 BQE720907:BQE720915 CAA720907:CAA720915 CJW720907:CJW720915 CTS720907:CTS720915 DDO720907:DDO720915 DNK720907:DNK720915 DXG720907:DXG720915 EHC720907:EHC720915 EQY720907:EQY720915 FAU720907:FAU720915 FKQ720907:FKQ720915 FUM720907:FUM720915 GEI720907:GEI720915 GOE720907:GOE720915 GYA720907:GYA720915 HHW720907:HHW720915 HRS720907:HRS720915 IBO720907:IBO720915 ILK720907:ILK720915 IVG720907:IVG720915 JFC720907:JFC720915 JOY720907:JOY720915 JYU720907:JYU720915 KIQ720907:KIQ720915 KSM720907:KSM720915 LCI720907:LCI720915 LME720907:LME720915 LWA720907:LWA720915 MFW720907:MFW720915 MPS720907:MPS720915 MZO720907:MZO720915 NJK720907:NJK720915 NTG720907:NTG720915 ODC720907:ODC720915 OMY720907:OMY720915 OWU720907:OWU720915 PGQ720907:PGQ720915 PQM720907:PQM720915 QAI720907:QAI720915 QKE720907:QKE720915 QUA720907:QUA720915 RDW720907:RDW720915 RNS720907:RNS720915 RXO720907:RXO720915 SHK720907:SHK720915 SRG720907:SRG720915 TBC720907:TBC720915 TKY720907:TKY720915 TUU720907:TUU720915 UEQ720907:UEQ720915 UOM720907:UOM720915 UYI720907:UYI720915 VIE720907:VIE720915 VSA720907:VSA720915 WBW720907:WBW720915 WLS720907:WLS720915 WVO720907:WVO720915 G786443:G786451 JC786443:JC786451 SY786443:SY786451 ACU786443:ACU786451 AMQ786443:AMQ786451 AWM786443:AWM786451 BGI786443:BGI786451 BQE786443:BQE786451 CAA786443:CAA786451 CJW786443:CJW786451 CTS786443:CTS786451 DDO786443:DDO786451 DNK786443:DNK786451 DXG786443:DXG786451 EHC786443:EHC786451 EQY786443:EQY786451 FAU786443:FAU786451 FKQ786443:FKQ786451 FUM786443:FUM786451 GEI786443:GEI786451 GOE786443:GOE786451 GYA786443:GYA786451 HHW786443:HHW786451 HRS786443:HRS786451 IBO786443:IBO786451 ILK786443:ILK786451 IVG786443:IVG786451 JFC786443:JFC786451 JOY786443:JOY786451 JYU786443:JYU786451 KIQ786443:KIQ786451 KSM786443:KSM786451 LCI786443:LCI786451 LME786443:LME786451 LWA786443:LWA786451 MFW786443:MFW786451 MPS786443:MPS786451 MZO786443:MZO786451 NJK786443:NJK786451 NTG786443:NTG786451 ODC786443:ODC786451 OMY786443:OMY786451 OWU786443:OWU786451 PGQ786443:PGQ786451 PQM786443:PQM786451 QAI786443:QAI786451 QKE786443:QKE786451 QUA786443:QUA786451 RDW786443:RDW786451 RNS786443:RNS786451 RXO786443:RXO786451 SHK786443:SHK786451 SRG786443:SRG786451 TBC786443:TBC786451 TKY786443:TKY786451 TUU786443:TUU786451 UEQ786443:UEQ786451 UOM786443:UOM786451 UYI786443:UYI786451 VIE786443:VIE786451 VSA786443:VSA786451 WBW786443:WBW786451 WLS786443:WLS786451 WVO786443:WVO786451 G851979:G851987 JC851979:JC851987 SY851979:SY851987 ACU851979:ACU851987 AMQ851979:AMQ851987 AWM851979:AWM851987 BGI851979:BGI851987 BQE851979:BQE851987 CAA851979:CAA851987 CJW851979:CJW851987 CTS851979:CTS851987 DDO851979:DDO851987 DNK851979:DNK851987 DXG851979:DXG851987 EHC851979:EHC851987 EQY851979:EQY851987 FAU851979:FAU851987 FKQ851979:FKQ851987 FUM851979:FUM851987 GEI851979:GEI851987 GOE851979:GOE851987 GYA851979:GYA851987 HHW851979:HHW851987 HRS851979:HRS851987 IBO851979:IBO851987 ILK851979:ILK851987 IVG851979:IVG851987 JFC851979:JFC851987 JOY851979:JOY851987 JYU851979:JYU851987 KIQ851979:KIQ851987 KSM851979:KSM851987 LCI851979:LCI851987 LME851979:LME851987 LWA851979:LWA851987 MFW851979:MFW851987 MPS851979:MPS851987 MZO851979:MZO851987 NJK851979:NJK851987 NTG851979:NTG851987 ODC851979:ODC851987 OMY851979:OMY851987 OWU851979:OWU851987 PGQ851979:PGQ851987 PQM851979:PQM851987 QAI851979:QAI851987 QKE851979:QKE851987 QUA851979:QUA851987 RDW851979:RDW851987 RNS851979:RNS851987 RXO851979:RXO851987 SHK851979:SHK851987 SRG851979:SRG851987 TBC851979:TBC851987 TKY851979:TKY851987 TUU851979:TUU851987 UEQ851979:UEQ851987 UOM851979:UOM851987 UYI851979:UYI851987 VIE851979:VIE851987 VSA851979:VSA851987 WBW851979:WBW851987 WLS851979:WLS851987 WVO851979:WVO851987 G917515:G917523 JC917515:JC917523 SY917515:SY917523 ACU917515:ACU917523 AMQ917515:AMQ917523 AWM917515:AWM917523 BGI917515:BGI917523 BQE917515:BQE917523 CAA917515:CAA917523 CJW917515:CJW917523 CTS917515:CTS917523 DDO917515:DDO917523 DNK917515:DNK917523 DXG917515:DXG917523 EHC917515:EHC917523 EQY917515:EQY917523 FAU917515:FAU917523 FKQ917515:FKQ917523 FUM917515:FUM917523 GEI917515:GEI917523 GOE917515:GOE917523 GYA917515:GYA917523 HHW917515:HHW917523 HRS917515:HRS917523 IBO917515:IBO917523 ILK917515:ILK917523 IVG917515:IVG917523 JFC917515:JFC917523 JOY917515:JOY917523 JYU917515:JYU917523 KIQ917515:KIQ917523 KSM917515:KSM917523 LCI917515:LCI917523 LME917515:LME917523 LWA917515:LWA917523 MFW917515:MFW917523 MPS917515:MPS917523 MZO917515:MZO917523 NJK917515:NJK917523 NTG917515:NTG917523 ODC917515:ODC917523 OMY917515:OMY917523 OWU917515:OWU917523 PGQ917515:PGQ917523 PQM917515:PQM917523 QAI917515:QAI917523 QKE917515:QKE917523 QUA917515:QUA917523 RDW917515:RDW917523 RNS917515:RNS917523 RXO917515:RXO917523 SHK917515:SHK917523 SRG917515:SRG917523 TBC917515:TBC917523 TKY917515:TKY917523 TUU917515:TUU917523 UEQ917515:UEQ917523 UOM917515:UOM917523 UYI917515:UYI917523 VIE917515:VIE917523 VSA917515:VSA917523 WBW917515:WBW917523 WLS917515:WLS917523 WVO917515:WVO917523 G983051:G983059 JC983051:JC983059 SY983051:SY983059 ACU983051:ACU983059 AMQ983051:AMQ983059 AWM983051:AWM983059 BGI983051:BGI983059 BQE983051:BQE983059 CAA983051:CAA983059 CJW983051:CJW983059 CTS983051:CTS983059 DDO983051:DDO983059 DNK983051:DNK983059 DXG983051:DXG983059 EHC983051:EHC983059 EQY983051:EQY983059 FAU983051:FAU983059 FKQ983051:FKQ983059 FUM983051:FUM983059 GEI983051:GEI983059 GOE983051:GOE983059 GYA983051:GYA983059 HHW983051:HHW983059 HRS983051:HRS983059 IBO983051:IBO983059 ILK983051:ILK983059 IVG983051:IVG983059 JFC983051:JFC983059 JOY983051:JOY983059 JYU983051:JYU983059 KIQ983051:KIQ983059 KSM983051:KSM983059 LCI983051:LCI983059 LME983051:LME983059 LWA983051:LWA983059 MFW983051:MFW983059 MPS983051:MPS983059 MZO983051:MZO983059 NJK983051:NJK983059 NTG983051:NTG983059 ODC983051:ODC983059 OMY983051:OMY983059 OWU983051:OWU983059 PGQ983051:PGQ983059 PQM983051:PQM983059 QAI983051:QAI983059 QKE983051:QKE983059 QUA983051:QUA983059 RDW983051:RDW983059 RNS983051:RNS983059 RXO983051:RXO983059 SHK983051:SHK983059 SRG983051:SRG983059 TBC983051:TBC983059 TKY983051:TKY983059 TUU983051:TUU983059 UEQ983051:UEQ983059 UOM983051:UOM983059 UYI983051:UYI983059 VIE983051:VIE983059 VSA983051:VSA983059 WBW983051:WBW983059 WLS983051:WLS983059 WVO983051:WVO983059 G33:G43 JC33:JC43 SY33:SY43 ACU33:ACU43 AMQ33:AMQ43 AWM33:AWM43 BGI33:BGI43 BQE33:BQE43 CAA33:CAA43 CJW33:CJW43 CTS33:CTS43 DDO33:DDO43 DNK33:DNK43 DXG33:DXG43 EHC33:EHC43 EQY33:EQY43 FAU33:FAU43 FKQ33:FKQ43 FUM33:FUM43 GEI33:GEI43 GOE33:GOE43 GYA33:GYA43 HHW33:HHW43 HRS33:HRS43 IBO33:IBO43 ILK33:ILK43 IVG33:IVG43 JFC33:JFC43 JOY33:JOY43 JYU33:JYU43 KIQ33:KIQ43 KSM33:KSM43 LCI33:LCI43 LME33:LME43 LWA33:LWA43 MFW33:MFW43 MPS33:MPS43 MZO33:MZO43 NJK33:NJK43 NTG33:NTG43 ODC33:ODC43 OMY33:OMY43 OWU33:OWU43 PGQ33:PGQ43 PQM33:PQM43 QAI33:QAI43 QKE33:QKE43 QUA33:QUA43 RDW33:RDW43 RNS33:RNS43 RXO33:RXO43 SHK33:SHK43 SRG33:SRG43 TBC33:TBC43 TKY33:TKY43 TUU33:TUU43 UEQ33:UEQ43 UOM33:UOM43 UYI33:UYI43 VIE33:VIE43 VSA33:VSA43 WBW33:WBW43 WLS33:WLS43 WVO33:WVO43 G65571:G65579 JC65571:JC65579 SY65571:SY65579 ACU65571:ACU65579 AMQ65571:AMQ65579 AWM65571:AWM65579 BGI65571:BGI65579 BQE65571:BQE65579 CAA65571:CAA65579 CJW65571:CJW65579 CTS65571:CTS65579 DDO65571:DDO65579 DNK65571:DNK65579 DXG65571:DXG65579 EHC65571:EHC65579 EQY65571:EQY65579 FAU65571:FAU65579 FKQ65571:FKQ65579 FUM65571:FUM65579 GEI65571:GEI65579 GOE65571:GOE65579 GYA65571:GYA65579 HHW65571:HHW65579 HRS65571:HRS65579 IBO65571:IBO65579 ILK65571:ILK65579 IVG65571:IVG65579 JFC65571:JFC65579 JOY65571:JOY65579 JYU65571:JYU65579 KIQ65571:KIQ65579 KSM65571:KSM65579 LCI65571:LCI65579 LME65571:LME65579 LWA65571:LWA65579 MFW65571:MFW65579 MPS65571:MPS65579 MZO65571:MZO65579 NJK65571:NJK65579 NTG65571:NTG65579 ODC65571:ODC65579 OMY65571:OMY65579 OWU65571:OWU65579 PGQ65571:PGQ65579 PQM65571:PQM65579 QAI65571:QAI65579 QKE65571:QKE65579 QUA65571:QUA65579 RDW65571:RDW65579 RNS65571:RNS65579 RXO65571:RXO65579 SHK65571:SHK65579 SRG65571:SRG65579 TBC65571:TBC65579 TKY65571:TKY65579 TUU65571:TUU65579 UEQ65571:UEQ65579 UOM65571:UOM65579 UYI65571:UYI65579 VIE65571:VIE65579 VSA65571:VSA65579 WBW65571:WBW65579 WLS65571:WLS65579 WVO65571:WVO65579 G131107:G131115 JC131107:JC131115 SY131107:SY131115 ACU131107:ACU131115 AMQ131107:AMQ131115 AWM131107:AWM131115 BGI131107:BGI131115 BQE131107:BQE131115 CAA131107:CAA131115 CJW131107:CJW131115 CTS131107:CTS131115 DDO131107:DDO131115 DNK131107:DNK131115 DXG131107:DXG131115 EHC131107:EHC131115 EQY131107:EQY131115 FAU131107:FAU131115 FKQ131107:FKQ131115 FUM131107:FUM131115 GEI131107:GEI131115 GOE131107:GOE131115 GYA131107:GYA131115 HHW131107:HHW131115 HRS131107:HRS131115 IBO131107:IBO131115 ILK131107:ILK131115 IVG131107:IVG131115 JFC131107:JFC131115 JOY131107:JOY131115 JYU131107:JYU131115 KIQ131107:KIQ131115 KSM131107:KSM131115 LCI131107:LCI131115 LME131107:LME131115 LWA131107:LWA131115 MFW131107:MFW131115 MPS131107:MPS131115 MZO131107:MZO131115 NJK131107:NJK131115 NTG131107:NTG131115 ODC131107:ODC131115 OMY131107:OMY131115 OWU131107:OWU131115 PGQ131107:PGQ131115 PQM131107:PQM131115 QAI131107:QAI131115 QKE131107:QKE131115 QUA131107:QUA131115 RDW131107:RDW131115 RNS131107:RNS131115 RXO131107:RXO131115 SHK131107:SHK131115 SRG131107:SRG131115 TBC131107:TBC131115 TKY131107:TKY131115 TUU131107:TUU131115 UEQ131107:UEQ131115 UOM131107:UOM131115 UYI131107:UYI131115 VIE131107:VIE131115 VSA131107:VSA131115 WBW131107:WBW131115 WLS131107:WLS131115 WVO131107:WVO131115 G196643:G196651 JC196643:JC196651 SY196643:SY196651 ACU196643:ACU196651 AMQ196643:AMQ196651 AWM196643:AWM196651 BGI196643:BGI196651 BQE196643:BQE196651 CAA196643:CAA196651 CJW196643:CJW196651 CTS196643:CTS196651 DDO196643:DDO196651 DNK196643:DNK196651 DXG196643:DXG196651 EHC196643:EHC196651 EQY196643:EQY196651 FAU196643:FAU196651 FKQ196643:FKQ196651 FUM196643:FUM196651 GEI196643:GEI196651 GOE196643:GOE196651 GYA196643:GYA196651 HHW196643:HHW196651 HRS196643:HRS196651 IBO196643:IBO196651 ILK196643:ILK196651 IVG196643:IVG196651 JFC196643:JFC196651 JOY196643:JOY196651 JYU196643:JYU196651 KIQ196643:KIQ196651 KSM196643:KSM196651 LCI196643:LCI196651 LME196643:LME196651 LWA196643:LWA196651 MFW196643:MFW196651 MPS196643:MPS196651 MZO196643:MZO196651 NJK196643:NJK196651 NTG196643:NTG196651 ODC196643:ODC196651 OMY196643:OMY196651 OWU196643:OWU196651 PGQ196643:PGQ196651 PQM196643:PQM196651 QAI196643:QAI196651 QKE196643:QKE196651 QUA196643:QUA196651 RDW196643:RDW196651 RNS196643:RNS196651 RXO196643:RXO196651 SHK196643:SHK196651 SRG196643:SRG196651 TBC196643:TBC196651 TKY196643:TKY196651 TUU196643:TUU196651 UEQ196643:UEQ196651 UOM196643:UOM196651 UYI196643:UYI196651 VIE196643:VIE196651 VSA196643:VSA196651 WBW196643:WBW196651 WLS196643:WLS196651 WVO196643:WVO196651 G262179:G262187 JC262179:JC262187 SY262179:SY262187 ACU262179:ACU262187 AMQ262179:AMQ262187 AWM262179:AWM262187 BGI262179:BGI262187 BQE262179:BQE262187 CAA262179:CAA262187 CJW262179:CJW262187 CTS262179:CTS262187 DDO262179:DDO262187 DNK262179:DNK262187 DXG262179:DXG262187 EHC262179:EHC262187 EQY262179:EQY262187 FAU262179:FAU262187 FKQ262179:FKQ262187 FUM262179:FUM262187 GEI262179:GEI262187 GOE262179:GOE262187 GYA262179:GYA262187 HHW262179:HHW262187 HRS262179:HRS262187 IBO262179:IBO262187 ILK262179:ILK262187 IVG262179:IVG262187 JFC262179:JFC262187 JOY262179:JOY262187 JYU262179:JYU262187 KIQ262179:KIQ262187 KSM262179:KSM262187 LCI262179:LCI262187 LME262179:LME262187 LWA262179:LWA262187 MFW262179:MFW262187 MPS262179:MPS262187 MZO262179:MZO262187 NJK262179:NJK262187 NTG262179:NTG262187 ODC262179:ODC262187 OMY262179:OMY262187 OWU262179:OWU262187 PGQ262179:PGQ262187 PQM262179:PQM262187 QAI262179:QAI262187 QKE262179:QKE262187 QUA262179:QUA262187 RDW262179:RDW262187 RNS262179:RNS262187 RXO262179:RXO262187 SHK262179:SHK262187 SRG262179:SRG262187 TBC262179:TBC262187 TKY262179:TKY262187 TUU262179:TUU262187 UEQ262179:UEQ262187 UOM262179:UOM262187 UYI262179:UYI262187 VIE262179:VIE262187 VSA262179:VSA262187 WBW262179:WBW262187 WLS262179:WLS262187 WVO262179:WVO262187 G327715:G327723 JC327715:JC327723 SY327715:SY327723 ACU327715:ACU327723 AMQ327715:AMQ327723 AWM327715:AWM327723 BGI327715:BGI327723 BQE327715:BQE327723 CAA327715:CAA327723 CJW327715:CJW327723 CTS327715:CTS327723 DDO327715:DDO327723 DNK327715:DNK327723 DXG327715:DXG327723 EHC327715:EHC327723 EQY327715:EQY327723 FAU327715:FAU327723 FKQ327715:FKQ327723 FUM327715:FUM327723 GEI327715:GEI327723 GOE327715:GOE327723 GYA327715:GYA327723 HHW327715:HHW327723 HRS327715:HRS327723 IBO327715:IBO327723 ILK327715:ILK327723 IVG327715:IVG327723 JFC327715:JFC327723 JOY327715:JOY327723 JYU327715:JYU327723 KIQ327715:KIQ327723 KSM327715:KSM327723 LCI327715:LCI327723 LME327715:LME327723 LWA327715:LWA327723 MFW327715:MFW327723 MPS327715:MPS327723 MZO327715:MZO327723 NJK327715:NJK327723 NTG327715:NTG327723 ODC327715:ODC327723 OMY327715:OMY327723 OWU327715:OWU327723 PGQ327715:PGQ327723 PQM327715:PQM327723 QAI327715:QAI327723 QKE327715:QKE327723 QUA327715:QUA327723 RDW327715:RDW327723 RNS327715:RNS327723 RXO327715:RXO327723 SHK327715:SHK327723 SRG327715:SRG327723 TBC327715:TBC327723 TKY327715:TKY327723 TUU327715:TUU327723 UEQ327715:UEQ327723 UOM327715:UOM327723 UYI327715:UYI327723 VIE327715:VIE327723 VSA327715:VSA327723 WBW327715:WBW327723 WLS327715:WLS327723 WVO327715:WVO327723 G393251:G393259 JC393251:JC393259 SY393251:SY393259 ACU393251:ACU393259 AMQ393251:AMQ393259 AWM393251:AWM393259 BGI393251:BGI393259 BQE393251:BQE393259 CAA393251:CAA393259 CJW393251:CJW393259 CTS393251:CTS393259 DDO393251:DDO393259 DNK393251:DNK393259 DXG393251:DXG393259 EHC393251:EHC393259 EQY393251:EQY393259 FAU393251:FAU393259 FKQ393251:FKQ393259 FUM393251:FUM393259 GEI393251:GEI393259 GOE393251:GOE393259 GYA393251:GYA393259 HHW393251:HHW393259 HRS393251:HRS393259 IBO393251:IBO393259 ILK393251:ILK393259 IVG393251:IVG393259 JFC393251:JFC393259 JOY393251:JOY393259 JYU393251:JYU393259 KIQ393251:KIQ393259 KSM393251:KSM393259 LCI393251:LCI393259 LME393251:LME393259 LWA393251:LWA393259 MFW393251:MFW393259 MPS393251:MPS393259 MZO393251:MZO393259 NJK393251:NJK393259 NTG393251:NTG393259 ODC393251:ODC393259 OMY393251:OMY393259 OWU393251:OWU393259 PGQ393251:PGQ393259 PQM393251:PQM393259 QAI393251:QAI393259 QKE393251:QKE393259 QUA393251:QUA393259 RDW393251:RDW393259 RNS393251:RNS393259 RXO393251:RXO393259 SHK393251:SHK393259 SRG393251:SRG393259 TBC393251:TBC393259 TKY393251:TKY393259 TUU393251:TUU393259 UEQ393251:UEQ393259 UOM393251:UOM393259 UYI393251:UYI393259 VIE393251:VIE393259 VSA393251:VSA393259 WBW393251:WBW393259 WLS393251:WLS393259 WVO393251:WVO393259 G458787:G458795 JC458787:JC458795 SY458787:SY458795 ACU458787:ACU458795 AMQ458787:AMQ458795 AWM458787:AWM458795 BGI458787:BGI458795 BQE458787:BQE458795 CAA458787:CAA458795 CJW458787:CJW458795 CTS458787:CTS458795 DDO458787:DDO458795 DNK458787:DNK458795 DXG458787:DXG458795 EHC458787:EHC458795 EQY458787:EQY458795 FAU458787:FAU458795 FKQ458787:FKQ458795 FUM458787:FUM458795 GEI458787:GEI458795 GOE458787:GOE458795 GYA458787:GYA458795 HHW458787:HHW458795 HRS458787:HRS458795 IBO458787:IBO458795 ILK458787:ILK458795 IVG458787:IVG458795 JFC458787:JFC458795 JOY458787:JOY458795 JYU458787:JYU458795 KIQ458787:KIQ458795 KSM458787:KSM458795 LCI458787:LCI458795 LME458787:LME458795 LWA458787:LWA458795 MFW458787:MFW458795 MPS458787:MPS458795 MZO458787:MZO458795 NJK458787:NJK458795 NTG458787:NTG458795 ODC458787:ODC458795 OMY458787:OMY458795 OWU458787:OWU458795 PGQ458787:PGQ458795 PQM458787:PQM458795 QAI458787:QAI458795 QKE458787:QKE458795 QUA458787:QUA458795 RDW458787:RDW458795 RNS458787:RNS458795 RXO458787:RXO458795 SHK458787:SHK458795 SRG458787:SRG458795 TBC458787:TBC458795 TKY458787:TKY458795 TUU458787:TUU458795 UEQ458787:UEQ458795 UOM458787:UOM458795 UYI458787:UYI458795 VIE458787:VIE458795 VSA458787:VSA458795 WBW458787:WBW458795 WLS458787:WLS458795 WVO458787:WVO458795 G524323:G524331 JC524323:JC524331 SY524323:SY524331 ACU524323:ACU524331 AMQ524323:AMQ524331 AWM524323:AWM524331 BGI524323:BGI524331 BQE524323:BQE524331 CAA524323:CAA524331 CJW524323:CJW524331 CTS524323:CTS524331 DDO524323:DDO524331 DNK524323:DNK524331 DXG524323:DXG524331 EHC524323:EHC524331 EQY524323:EQY524331 FAU524323:FAU524331 FKQ524323:FKQ524331 FUM524323:FUM524331 GEI524323:GEI524331 GOE524323:GOE524331 GYA524323:GYA524331 HHW524323:HHW524331 HRS524323:HRS524331 IBO524323:IBO524331 ILK524323:ILK524331 IVG524323:IVG524331 JFC524323:JFC524331 JOY524323:JOY524331 JYU524323:JYU524331 KIQ524323:KIQ524331 KSM524323:KSM524331 LCI524323:LCI524331 LME524323:LME524331 LWA524323:LWA524331 MFW524323:MFW524331 MPS524323:MPS524331 MZO524323:MZO524331 NJK524323:NJK524331 NTG524323:NTG524331 ODC524323:ODC524331 OMY524323:OMY524331 OWU524323:OWU524331 PGQ524323:PGQ524331 PQM524323:PQM524331 QAI524323:QAI524331 QKE524323:QKE524331 QUA524323:QUA524331 RDW524323:RDW524331 RNS524323:RNS524331 RXO524323:RXO524331 SHK524323:SHK524331 SRG524323:SRG524331 TBC524323:TBC524331 TKY524323:TKY524331 TUU524323:TUU524331 UEQ524323:UEQ524331 UOM524323:UOM524331 UYI524323:UYI524331 VIE524323:VIE524331 VSA524323:VSA524331 WBW524323:WBW524331 WLS524323:WLS524331 WVO524323:WVO524331 G589859:G589867 JC589859:JC589867 SY589859:SY589867 ACU589859:ACU589867 AMQ589859:AMQ589867 AWM589859:AWM589867 BGI589859:BGI589867 BQE589859:BQE589867 CAA589859:CAA589867 CJW589859:CJW589867 CTS589859:CTS589867 DDO589859:DDO589867 DNK589859:DNK589867 DXG589859:DXG589867 EHC589859:EHC589867 EQY589859:EQY589867 FAU589859:FAU589867 FKQ589859:FKQ589867 FUM589859:FUM589867 GEI589859:GEI589867 GOE589859:GOE589867 GYA589859:GYA589867 HHW589859:HHW589867 HRS589859:HRS589867 IBO589859:IBO589867 ILK589859:ILK589867 IVG589859:IVG589867 JFC589859:JFC589867 JOY589859:JOY589867 JYU589859:JYU589867 KIQ589859:KIQ589867 KSM589859:KSM589867 LCI589859:LCI589867 LME589859:LME589867 LWA589859:LWA589867 MFW589859:MFW589867 MPS589859:MPS589867 MZO589859:MZO589867 NJK589859:NJK589867 NTG589859:NTG589867 ODC589859:ODC589867 OMY589859:OMY589867 OWU589859:OWU589867 PGQ589859:PGQ589867 PQM589859:PQM589867 QAI589859:QAI589867 QKE589859:QKE589867 QUA589859:QUA589867 RDW589859:RDW589867 RNS589859:RNS589867 RXO589859:RXO589867 SHK589859:SHK589867 SRG589859:SRG589867 TBC589859:TBC589867 TKY589859:TKY589867 TUU589859:TUU589867 UEQ589859:UEQ589867 UOM589859:UOM589867 UYI589859:UYI589867 VIE589859:VIE589867 VSA589859:VSA589867 WBW589859:WBW589867 WLS589859:WLS589867 WVO589859:WVO589867 G655395:G655403 JC655395:JC655403 SY655395:SY655403 ACU655395:ACU655403 AMQ655395:AMQ655403 AWM655395:AWM655403 BGI655395:BGI655403 BQE655395:BQE655403 CAA655395:CAA655403 CJW655395:CJW655403 CTS655395:CTS655403 DDO655395:DDO655403 DNK655395:DNK655403 DXG655395:DXG655403 EHC655395:EHC655403 EQY655395:EQY655403 FAU655395:FAU655403 FKQ655395:FKQ655403 FUM655395:FUM655403 GEI655395:GEI655403 GOE655395:GOE655403 GYA655395:GYA655403 HHW655395:HHW655403 HRS655395:HRS655403 IBO655395:IBO655403 ILK655395:ILK655403 IVG655395:IVG655403 JFC655395:JFC655403 JOY655395:JOY655403 JYU655395:JYU655403 KIQ655395:KIQ655403 KSM655395:KSM655403 LCI655395:LCI655403 LME655395:LME655403 LWA655395:LWA655403 MFW655395:MFW655403 MPS655395:MPS655403 MZO655395:MZO655403 NJK655395:NJK655403 NTG655395:NTG655403 ODC655395:ODC655403 OMY655395:OMY655403 OWU655395:OWU655403 PGQ655395:PGQ655403 PQM655395:PQM655403 QAI655395:QAI655403 QKE655395:QKE655403 QUA655395:QUA655403 RDW655395:RDW655403 RNS655395:RNS655403 RXO655395:RXO655403 SHK655395:SHK655403 SRG655395:SRG655403 TBC655395:TBC655403 TKY655395:TKY655403 TUU655395:TUU655403 UEQ655395:UEQ655403 UOM655395:UOM655403 UYI655395:UYI655403 VIE655395:VIE655403 VSA655395:VSA655403 WBW655395:WBW655403 WLS655395:WLS655403 WVO655395:WVO655403 G720931:G720939 JC720931:JC720939 SY720931:SY720939 ACU720931:ACU720939 AMQ720931:AMQ720939 AWM720931:AWM720939 BGI720931:BGI720939 BQE720931:BQE720939 CAA720931:CAA720939 CJW720931:CJW720939 CTS720931:CTS720939 DDO720931:DDO720939 DNK720931:DNK720939 DXG720931:DXG720939 EHC720931:EHC720939 EQY720931:EQY720939 FAU720931:FAU720939 FKQ720931:FKQ720939 FUM720931:FUM720939 GEI720931:GEI720939 GOE720931:GOE720939 GYA720931:GYA720939 HHW720931:HHW720939 HRS720931:HRS720939 IBO720931:IBO720939 ILK720931:ILK720939 IVG720931:IVG720939 JFC720931:JFC720939 JOY720931:JOY720939 JYU720931:JYU720939 KIQ720931:KIQ720939 KSM720931:KSM720939 LCI720931:LCI720939 LME720931:LME720939 LWA720931:LWA720939 MFW720931:MFW720939 MPS720931:MPS720939 MZO720931:MZO720939 NJK720931:NJK720939 NTG720931:NTG720939 ODC720931:ODC720939 OMY720931:OMY720939 OWU720931:OWU720939 PGQ720931:PGQ720939 PQM720931:PQM720939 QAI720931:QAI720939 QKE720931:QKE720939 QUA720931:QUA720939 RDW720931:RDW720939 RNS720931:RNS720939 RXO720931:RXO720939 SHK720931:SHK720939 SRG720931:SRG720939 TBC720931:TBC720939 TKY720931:TKY720939 TUU720931:TUU720939 UEQ720931:UEQ720939 UOM720931:UOM720939 UYI720931:UYI720939 VIE720931:VIE720939 VSA720931:VSA720939 WBW720931:WBW720939 WLS720931:WLS720939 WVO720931:WVO720939 G786467:G786475 JC786467:JC786475 SY786467:SY786475 ACU786467:ACU786475 AMQ786467:AMQ786475 AWM786467:AWM786475 BGI786467:BGI786475 BQE786467:BQE786475 CAA786467:CAA786475 CJW786467:CJW786475 CTS786467:CTS786475 DDO786467:DDO786475 DNK786467:DNK786475 DXG786467:DXG786475 EHC786467:EHC786475 EQY786467:EQY786475 FAU786467:FAU786475 FKQ786467:FKQ786475 FUM786467:FUM786475 GEI786467:GEI786475 GOE786467:GOE786475 GYA786467:GYA786475 HHW786467:HHW786475 HRS786467:HRS786475 IBO786467:IBO786475 ILK786467:ILK786475 IVG786467:IVG786475 JFC786467:JFC786475 JOY786467:JOY786475 JYU786467:JYU786475 KIQ786467:KIQ786475 KSM786467:KSM786475 LCI786467:LCI786475 LME786467:LME786475 LWA786467:LWA786475 MFW786467:MFW786475 MPS786467:MPS786475 MZO786467:MZO786475 NJK786467:NJK786475 NTG786467:NTG786475 ODC786467:ODC786475 OMY786467:OMY786475 OWU786467:OWU786475 PGQ786467:PGQ786475 PQM786467:PQM786475 QAI786467:QAI786475 QKE786467:QKE786475 QUA786467:QUA786475 RDW786467:RDW786475 RNS786467:RNS786475 RXO786467:RXO786475 SHK786467:SHK786475 SRG786467:SRG786475 TBC786467:TBC786475 TKY786467:TKY786475 TUU786467:TUU786475 UEQ786467:UEQ786475 UOM786467:UOM786475 UYI786467:UYI786475 VIE786467:VIE786475 VSA786467:VSA786475 WBW786467:WBW786475 WLS786467:WLS786475 WVO786467:WVO786475 G852003:G852011 JC852003:JC852011 SY852003:SY852011 ACU852003:ACU852011 AMQ852003:AMQ852011 AWM852003:AWM852011 BGI852003:BGI852011 BQE852003:BQE852011 CAA852003:CAA852011 CJW852003:CJW852011 CTS852003:CTS852011 DDO852003:DDO852011 DNK852003:DNK852011 DXG852003:DXG852011 EHC852003:EHC852011 EQY852003:EQY852011 FAU852003:FAU852011 FKQ852003:FKQ852011 FUM852003:FUM852011 GEI852003:GEI852011 GOE852003:GOE852011 GYA852003:GYA852011 HHW852003:HHW852011 HRS852003:HRS852011 IBO852003:IBO852011 ILK852003:ILK852011 IVG852003:IVG852011 JFC852003:JFC852011 JOY852003:JOY852011 JYU852003:JYU852011 KIQ852003:KIQ852011 KSM852003:KSM852011 LCI852003:LCI852011 LME852003:LME852011 LWA852003:LWA852011 MFW852003:MFW852011 MPS852003:MPS852011 MZO852003:MZO852011 NJK852003:NJK852011 NTG852003:NTG852011 ODC852003:ODC852011 OMY852003:OMY852011 OWU852003:OWU852011 PGQ852003:PGQ852011 PQM852003:PQM852011 QAI852003:QAI852011 QKE852003:QKE852011 QUA852003:QUA852011 RDW852003:RDW852011 RNS852003:RNS852011 RXO852003:RXO852011 SHK852003:SHK852011 SRG852003:SRG852011 TBC852003:TBC852011 TKY852003:TKY852011 TUU852003:TUU852011 UEQ852003:UEQ852011 UOM852003:UOM852011 UYI852003:UYI852011 VIE852003:VIE852011 VSA852003:VSA852011 WBW852003:WBW852011 WLS852003:WLS852011 WVO852003:WVO852011 G917539:G917547 JC917539:JC917547 SY917539:SY917547 ACU917539:ACU917547 AMQ917539:AMQ917547 AWM917539:AWM917547 BGI917539:BGI917547 BQE917539:BQE917547 CAA917539:CAA917547 CJW917539:CJW917547 CTS917539:CTS917547 DDO917539:DDO917547 DNK917539:DNK917547 DXG917539:DXG917547 EHC917539:EHC917547 EQY917539:EQY917547 FAU917539:FAU917547 FKQ917539:FKQ917547 FUM917539:FUM917547 GEI917539:GEI917547 GOE917539:GOE917547 GYA917539:GYA917547 HHW917539:HHW917547 HRS917539:HRS917547 IBO917539:IBO917547 ILK917539:ILK917547 IVG917539:IVG917547 JFC917539:JFC917547 JOY917539:JOY917547 JYU917539:JYU917547 KIQ917539:KIQ917547 KSM917539:KSM917547 LCI917539:LCI917547 LME917539:LME917547 LWA917539:LWA917547 MFW917539:MFW917547 MPS917539:MPS917547 MZO917539:MZO917547 NJK917539:NJK917547 NTG917539:NTG917547 ODC917539:ODC917547 OMY917539:OMY917547 OWU917539:OWU917547 PGQ917539:PGQ917547 PQM917539:PQM917547 QAI917539:QAI917547 QKE917539:QKE917547 QUA917539:QUA917547 RDW917539:RDW917547 RNS917539:RNS917547 RXO917539:RXO917547 SHK917539:SHK917547 SRG917539:SRG917547 TBC917539:TBC917547 TKY917539:TKY917547 TUU917539:TUU917547 UEQ917539:UEQ917547 UOM917539:UOM917547 UYI917539:UYI917547 VIE917539:VIE917547 VSA917539:VSA917547 WBW917539:WBW917547 WLS917539:WLS917547 WVO917539:WVO917547 G983075:G983083 JC983075:JC983083 SY983075:SY983083 ACU983075:ACU983083 AMQ983075:AMQ983083 AWM983075:AWM983083 BGI983075:BGI983083 BQE983075:BQE983083 CAA983075:CAA983083 CJW983075:CJW983083 CTS983075:CTS983083 DDO983075:DDO983083 DNK983075:DNK983083 DXG983075:DXG983083 EHC983075:EHC983083 EQY983075:EQY983083 FAU983075:FAU983083 FKQ983075:FKQ983083 FUM983075:FUM983083 GEI983075:GEI983083 GOE983075:GOE983083 GYA983075:GYA983083 HHW983075:HHW983083 HRS983075:HRS983083 IBO983075:IBO983083 ILK983075:ILK983083 IVG983075:IVG983083 JFC983075:JFC983083 JOY983075:JOY983083 JYU983075:JYU983083 KIQ983075:KIQ983083 KSM983075:KSM983083 LCI983075:LCI983083 LME983075:LME983083 LWA983075:LWA983083 MFW983075:MFW983083 MPS983075:MPS983083 MZO983075:MZO983083 NJK983075:NJK983083 NTG983075:NTG983083 ODC983075:ODC983083 OMY983075:OMY983083 OWU983075:OWU983083 PGQ983075:PGQ983083 PQM983075:PQM983083 QAI983075:QAI983083 QKE983075:QKE983083 QUA983075:QUA983083 RDW983075:RDW983083 RNS983075:RNS983083 RXO983075:RXO983083 SHK983075:SHK983083 SRG983075:SRG983083 TBC983075:TBC983083 TKY983075:TKY983083 TUU983075:TUU983083 UEQ983075:UEQ983083 UOM983075:UOM983083 UYI983075:UYI983083 VIE983075:VIE983083 VSA983075:VSA983083 WBW983075:WBW983083 WLS983075:WLS983083 WVO983075:WVO983083 G65559:G65567 JC65559:JC65567 SY65559:SY65567 ACU65559:ACU65567 AMQ65559:AMQ65567 AWM65559:AWM65567 BGI65559:BGI65567 BQE65559:BQE65567 CAA65559:CAA65567 CJW65559:CJW65567 CTS65559:CTS65567 DDO65559:DDO65567 DNK65559:DNK65567 DXG65559:DXG65567 EHC65559:EHC65567 EQY65559:EQY65567 FAU65559:FAU65567 FKQ65559:FKQ65567 FUM65559:FUM65567 GEI65559:GEI65567 GOE65559:GOE65567 GYA65559:GYA65567 HHW65559:HHW65567 HRS65559:HRS65567 IBO65559:IBO65567 ILK65559:ILK65567 IVG65559:IVG65567 JFC65559:JFC65567 JOY65559:JOY65567 JYU65559:JYU65567 KIQ65559:KIQ65567 KSM65559:KSM65567 LCI65559:LCI65567 LME65559:LME65567 LWA65559:LWA65567 MFW65559:MFW65567 MPS65559:MPS65567 MZO65559:MZO65567 NJK65559:NJK65567 NTG65559:NTG65567 ODC65559:ODC65567 OMY65559:OMY65567 OWU65559:OWU65567 PGQ65559:PGQ65567 PQM65559:PQM65567 QAI65559:QAI65567 QKE65559:QKE65567 QUA65559:QUA65567 RDW65559:RDW65567 RNS65559:RNS65567 RXO65559:RXO65567 SHK65559:SHK65567 SRG65559:SRG65567 TBC65559:TBC65567 TKY65559:TKY65567 TUU65559:TUU65567 UEQ65559:UEQ65567 UOM65559:UOM65567 UYI65559:UYI65567 VIE65559:VIE65567 VSA65559:VSA65567 WBW65559:WBW65567 WLS65559:WLS65567 WVO65559:WVO65567 G131095:G131103 JC131095:JC131103 SY131095:SY131103 ACU131095:ACU131103 AMQ131095:AMQ131103 AWM131095:AWM131103 BGI131095:BGI131103 BQE131095:BQE131103 CAA131095:CAA131103 CJW131095:CJW131103 CTS131095:CTS131103 DDO131095:DDO131103 DNK131095:DNK131103 DXG131095:DXG131103 EHC131095:EHC131103 EQY131095:EQY131103 FAU131095:FAU131103 FKQ131095:FKQ131103 FUM131095:FUM131103 GEI131095:GEI131103 GOE131095:GOE131103 GYA131095:GYA131103 HHW131095:HHW131103 HRS131095:HRS131103 IBO131095:IBO131103 ILK131095:ILK131103 IVG131095:IVG131103 JFC131095:JFC131103 JOY131095:JOY131103 JYU131095:JYU131103 KIQ131095:KIQ131103 KSM131095:KSM131103 LCI131095:LCI131103 LME131095:LME131103 LWA131095:LWA131103 MFW131095:MFW131103 MPS131095:MPS131103 MZO131095:MZO131103 NJK131095:NJK131103 NTG131095:NTG131103 ODC131095:ODC131103 OMY131095:OMY131103 OWU131095:OWU131103 PGQ131095:PGQ131103 PQM131095:PQM131103 QAI131095:QAI131103 QKE131095:QKE131103 QUA131095:QUA131103 RDW131095:RDW131103 RNS131095:RNS131103 RXO131095:RXO131103 SHK131095:SHK131103 SRG131095:SRG131103 TBC131095:TBC131103 TKY131095:TKY131103 TUU131095:TUU131103 UEQ131095:UEQ131103 UOM131095:UOM131103 UYI131095:UYI131103 VIE131095:VIE131103 VSA131095:VSA131103 WBW131095:WBW131103 WLS131095:WLS131103 WVO131095:WVO131103 G196631:G196639 JC196631:JC196639 SY196631:SY196639 ACU196631:ACU196639 AMQ196631:AMQ196639 AWM196631:AWM196639 BGI196631:BGI196639 BQE196631:BQE196639 CAA196631:CAA196639 CJW196631:CJW196639 CTS196631:CTS196639 DDO196631:DDO196639 DNK196631:DNK196639 DXG196631:DXG196639 EHC196631:EHC196639 EQY196631:EQY196639 FAU196631:FAU196639 FKQ196631:FKQ196639 FUM196631:FUM196639 GEI196631:GEI196639 GOE196631:GOE196639 GYA196631:GYA196639 HHW196631:HHW196639 HRS196631:HRS196639 IBO196631:IBO196639 ILK196631:ILK196639 IVG196631:IVG196639 JFC196631:JFC196639 JOY196631:JOY196639 JYU196631:JYU196639 KIQ196631:KIQ196639 KSM196631:KSM196639 LCI196631:LCI196639 LME196631:LME196639 LWA196631:LWA196639 MFW196631:MFW196639 MPS196631:MPS196639 MZO196631:MZO196639 NJK196631:NJK196639 NTG196631:NTG196639 ODC196631:ODC196639 OMY196631:OMY196639 OWU196631:OWU196639 PGQ196631:PGQ196639 PQM196631:PQM196639 QAI196631:QAI196639 QKE196631:QKE196639 QUA196631:QUA196639 RDW196631:RDW196639 RNS196631:RNS196639 RXO196631:RXO196639 SHK196631:SHK196639 SRG196631:SRG196639 TBC196631:TBC196639 TKY196631:TKY196639 TUU196631:TUU196639 UEQ196631:UEQ196639 UOM196631:UOM196639 UYI196631:UYI196639 VIE196631:VIE196639 VSA196631:VSA196639 WBW196631:WBW196639 WLS196631:WLS196639 WVO196631:WVO196639 G262167:G262175 JC262167:JC262175 SY262167:SY262175 ACU262167:ACU262175 AMQ262167:AMQ262175 AWM262167:AWM262175 BGI262167:BGI262175 BQE262167:BQE262175 CAA262167:CAA262175 CJW262167:CJW262175 CTS262167:CTS262175 DDO262167:DDO262175 DNK262167:DNK262175 DXG262167:DXG262175 EHC262167:EHC262175 EQY262167:EQY262175 FAU262167:FAU262175 FKQ262167:FKQ262175 FUM262167:FUM262175 GEI262167:GEI262175 GOE262167:GOE262175 GYA262167:GYA262175 HHW262167:HHW262175 HRS262167:HRS262175 IBO262167:IBO262175 ILK262167:ILK262175 IVG262167:IVG262175 JFC262167:JFC262175 JOY262167:JOY262175 JYU262167:JYU262175 KIQ262167:KIQ262175 KSM262167:KSM262175 LCI262167:LCI262175 LME262167:LME262175 LWA262167:LWA262175 MFW262167:MFW262175 MPS262167:MPS262175 MZO262167:MZO262175 NJK262167:NJK262175 NTG262167:NTG262175 ODC262167:ODC262175 OMY262167:OMY262175 OWU262167:OWU262175 PGQ262167:PGQ262175 PQM262167:PQM262175 QAI262167:QAI262175 QKE262167:QKE262175 QUA262167:QUA262175 RDW262167:RDW262175 RNS262167:RNS262175 RXO262167:RXO262175 SHK262167:SHK262175 SRG262167:SRG262175 TBC262167:TBC262175 TKY262167:TKY262175 TUU262167:TUU262175 UEQ262167:UEQ262175 UOM262167:UOM262175 UYI262167:UYI262175 VIE262167:VIE262175 VSA262167:VSA262175 WBW262167:WBW262175 WLS262167:WLS262175 WVO262167:WVO262175 G327703:G327711 JC327703:JC327711 SY327703:SY327711 ACU327703:ACU327711 AMQ327703:AMQ327711 AWM327703:AWM327711 BGI327703:BGI327711 BQE327703:BQE327711 CAA327703:CAA327711 CJW327703:CJW327711 CTS327703:CTS327711 DDO327703:DDO327711 DNK327703:DNK327711 DXG327703:DXG327711 EHC327703:EHC327711 EQY327703:EQY327711 FAU327703:FAU327711 FKQ327703:FKQ327711 FUM327703:FUM327711 GEI327703:GEI327711 GOE327703:GOE327711 GYA327703:GYA327711 HHW327703:HHW327711 HRS327703:HRS327711 IBO327703:IBO327711 ILK327703:ILK327711 IVG327703:IVG327711 JFC327703:JFC327711 JOY327703:JOY327711 JYU327703:JYU327711 KIQ327703:KIQ327711 KSM327703:KSM327711 LCI327703:LCI327711 LME327703:LME327711 LWA327703:LWA327711 MFW327703:MFW327711 MPS327703:MPS327711 MZO327703:MZO327711 NJK327703:NJK327711 NTG327703:NTG327711 ODC327703:ODC327711 OMY327703:OMY327711 OWU327703:OWU327711 PGQ327703:PGQ327711 PQM327703:PQM327711 QAI327703:QAI327711 QKE327703:QKE327711 QUA327703:QUA327711 RDW327703:RDW327711 RNS327703:RNS327711 RXO327703:RXO327711 SHK327703:SHK327711 SRG327703:SRG327711 TBC327703:TBC327711 TKY327703:TKY327711 TUU327703:TUU327711 UEQ327703:UEQ327711 UOM327703:UOM327711 UYI327703:UYI327711 VIE327703:VIE327711 VSA327703:VSA327711 WBW327703:WBW327711 WLS327703:WLS327711 WVO327703:WVO327711 G393239:G393247 JC393239:JC393247 SY393239:SY393247 ACU393239:ACU393247 AMQ393239:AMQ393247 AWM393239:AWM393247 BGI393239:BGI393247 BQE393239:BQE393247 CAA393239:CAA393247 CJW393239:CJW393247 CTS393239:CTS393247 DDO393239:DDO393247 DNK393239:DNK393247 DXG393239:DXG393247 EHC393239:EHC393247 EQY393239:EQY393247 FAU393239:FAU393247 FKQ393239:FKQ393247 FUM393239:FUM393247 GEI393239:GEI393247 GOE393239:GOE393247 GYA393239:GYA393247 HHW393239:HHW393247 HRS393239:HRS393247 IBO393239:IBO393247 ILK393239:ILK393247 IVG393239:IVG393247 JFC393239:JFC393247 JOY393239:JOY393247 JYU393239:JYU393247 KIQ393239:KIQ393247 KSM393239:KSM393247 LCI393239:LCI393247 LME393239:LME393247 LWA393239:LWA393247 MFW393239:MFW393247 MPS393239:MPS393247 MZO393239:MZO393247 NJK393239:NJK393247 NTG393239:NTG393247 ODC393239:ODC393247 OMY393239:OMY393247 OWU393239:OWU393247 PGQ393239:PGQ393247 PQM393239:PQM393247 QAI393239:QAI393247 QKE393239:QKE393247 QUA393239:QUA393247 RDW393239:RDW393247 RNS393239:RNS393247 RXO393239:RXO393247 SHK393239:SHK393247 SRG393239:SRG393247 TBC393239:TBC393247 TKY393239:TKY393247 TUU393239:TUU393247 UEQ393239:UEQ393247 UOM393239:UOM393247 UYI393239:UYI393247 VIE393239:VIE393247 VSA393239:VSA393247 WBW393239:WBW393247 WLS393239:WLS393247 WVO393239:WVO393247 G458775:G458783 JC458775:JC458783 SY458775:SY458783 ACU458775:ACU458783 AMQ458775:AMQ458783 AWM458775:AWM458783 BGI458775:BGI458783 BQE458775:BQE458783 CAA458775:CAA458783 CJW458775:CJW458783 CTS458775:CTS458783 DDO458775:DDO458783 DNK458775:DNK458783 DXG458775:DXG458783 EHC458775:EHC458783 EQY458775:EQY458783 FAU458775:FAU458783 FKQ458775:FKQ458783 FUM458775:FUM458783 GEI458775:GEI458783 GOE458775:GOE458783 GYA458775:GYA458783 HHW458775:HHW458783 HRS458775:HRS458783 IBO458775:IBO458783 ILK458775:ILK458783 IVG458775:IVG458783 JFC458775:JFC458783 JOY458775:JOY458783 JYU458775:JYU458783 KIQ458775:KIQ458783 KSM458775:KSM458783 LCI458775:LCI458783 LME458775:LME458783 LWA458775:LWA458783 MFW458775:MFW458783 MPS458775:MPS458783 MZO458775:MZO458783 NJK458775:NJK458783 NTG458775:NTG458783 ODC458775:ODC458783 OMY458775:OMY458783 OWU458775:OWU458783 PGQ458775:PGQ458783 PQM458775:PQM458783 QAI458775:QAI458783 QKE458775:QKE458783 QUA458775:QUA458783 RDW458775:RDW458783 RNS458775:RNS458783 RXO458775:RXO458783 SHK458775:SHK458783 SRG458775:SRG458783 TBC458775:TBC458783 TKY458775:TKY458783 TUU458775:TUU458783 UEQ458775:UEQ458783 UOM458775:UOM458783 UYI458775:UYI458783 VIE458775:VIE458783 VSA458775:VSA458783 WBW458775:WBW458783 WLS458775:WLS458783 WVO458775:WVO458783 G524311:G524319 JC524311:JC524319 SY524311:SY524319 ACU524311:ACU524319 AMQ524311:AMQ524319 AWM524311:AWM524319 BGI524311:BGI524319 BQE524311:BQE524319 CAA524311:CAA524319 CJW524311:CJW524319 CTS524311:CTS524319 DDO524311:DDO524319 DNK524311:DNK524319 DXG524311:DXG524319 EHC524311:EHC524319 EQY524311:EQY524319 FAU524311:FAU524319 FKQ524311:FKQ524319 FUM524311:FUM524319 GEI524311:GEI524319 GOE524311:GOE524319 GYA524311:GYA524319 HHW524311:HHW524319 HRS524311:HRS524319 IBO524311:IBO524319 ILK524311:ILK524319 IVG524311:IVG524319 JFC524311:JFC524319 JOY524311:JOY524319 JYU524311:JYU524319 KIQ524311:KIQ524319 KSM524311:KSM524319 LCI524311:LCI524319 LME524311:LME524319 LWA524311:LWA524319 MFW524311:MFW524319 MPS524311:MPS524319 MZO524311:MZO524319 NJK524311:NJK524319 NTG524311:NTG524319 ODC524311:ODC524319 OMY524311:OMY524319 OWU524311:OWU524319 PGQ524311:PGQ524319 PQM524311:PQM524319 QAI524311:QAI524319 QKE524311:QKE524319 QUA524311:QUA524319 RDW524311:RDW524319 RNS524311:RNS524319 RXO524311:RXO524319 SHK524311:SHK524319 SRG524311:SRG524319 TBC524311:TBC524319 TKY524311:TKY524319 TUU524311:TUU524319 UEQ524311:UEQ524319 UOM524311:UOM524319 UYI524311:UYI524319 VIE524311:VIE524319 VSA524311:VSA524319 WBW524311:WBW524319 WLS524311:WLS524319 WVO524311:WVO524319 G589847:G589855 JC589847:JC589855 SY589847:SY589855 ACU589847:ACU589855 AMQ589847:AMQ589855 AWM589847:AWM589855 BGI589847:BGI589855 BQE589847:BQE589855 CAA589847:CAA589855 CJW589847:CJW589855 CTS589847:CTS589855 DDO589847:DDO589855 DNK589847:DNK589855 DXG589847:DXG589855 EHC589847:EHC589855 EQY589847:EQY589855 FAU589847:FAU589855 FKQ589847:FKQ589855 FUM589847:FUM589855 GEI589847:GEI589855 GOE589847:GOE589855 GYA589847:GYA589855 HHW589847:HHW589855 HRS589847:HRS589855 IBO589847:IBO589855 ILK589847:ILK589855 IVG589847:IVG589855 JFC589847:JFC589855 JOY589847:JOY589855 JYU589847:JYU589855 KIQ589847:KIQ589855 KSM589847:KSM589855 LCI589847:LCI589855 LME589847:LME589855 LWA589847:LWA589855 MFW589847:MFW589855 MPS589847:MPS589855 MZO589847:MZO589855 NJK589847:NJK589855 NTG589847:NTG589855 ODC589847:ODC589855 OMY589847:OMY589855 OWU589847:OWU589855 PGQ589847:PGQ589855 PQM589847:PQM589855 QAI589847:QAI589855 QKE589847:QKE589855 QUA589847:QUA589855 RDW589847:RDW589855 RNS589847:RNS589855 RXO589847:RXO589855 SHK589847:SHK589855 SRG589847:SRG589855 TBC589847:TBC589855 TKY589847:TKY589855 TUU589847:TUU589855 UEQ589847:UEQ589855 UOM589847:UOM589855 UYI589847:UYI589855 VIE589847:VIE589855 VSA589847:VSA589855 WBW589847:WBW589855 WLS589847:WLS589855 WVO589847:WVO589855 G655383:G655391 JC655383:JC655391 SY655383:SY655391 ACU655383:ACU655391 AMQ655383:AMQ655391 AWM655383:AWM655391 BGI655383:BGI655391 BQE655383:BQE655391 CAA655383:CAA655391 CJW655383:CJW655391 CTS655383:CTS655391 DDO655383:DDO655391 DNK655383:DNK655391 DXG655383:DXG655391 EHC655383:EHC655391 EQY655383:EQY655391 FAU655383:FAU655391 FKQ655383:FKQ655391 FUM655383:FUM655391 GEI655383:GEI655391 GOE655383:GOE655391 GYA655383:GYA655391 HHW655383:HHW655391 HRS655383:HRS655391 IBO655383:IBO655391 ILK655383:ILK655391 IVG655383:IVG655391 JFC655383:JFC655391 JOY655383:JOY655391 JYU655383:JYU655391 KIQ655383:KIQ655391 KSM655383:KSM655391 LCI655383:LCI655391 LME655383:LME655391 LWA655383:LWA655391 MFW655383:MFW655391 MPS655383:MPS655391 MZO655383:MZO655391 NJK655383:NJK655391 NTG655383:NTG655391 ODC655383:ODC655391 OMY655383:OMY655391 OWU655383:OWU655391 PGQ655383:PGQ655391 PQM655383:PQM655391 QAI655383:QAI655391 QKE655383:QKE655391 QUA655383:QUA655391 RDW655383:RDW655391 RNS655383:RNS655391 RXO655383:RXO655391 SHK655383:SHK655391 SRG655383:SRG655391 TBC655383:TBC655391 TKY655383:TKY655391 TUU655383:TUU655391 UEQ655383:UEQ655391 UOM655383:UOM655391 UYI655383:UYI655391 VIE655383:VIE655391 VSA655383:VSA655391 WBW655383:WBW655391 WLS655383:WLS655391 WVO655383:WVO655391 G720919:G720927 JC720919:JC720927 SY720919:SY720927 ACU720919:ACU720927 AMQ720919:AMQ720927 AWM720919:AWM720927 BGI720919:BGI720927 BQE720919:BQE720927 CAA720919:CAA720927 CJW720919:CJW720927 CTS720919:CTS720927 DDO720919:DDO720927 DNK720919:DNK720927 DXG720919:DXG720927 EHC720919:EHC720927 EQY720919:EQY720927 FAU720919:FAU720927 FKQ720919:FKQ720927 FUM720919:FUM720927 GEI720919:GEI720927 GOE720919:GOE720927 GYA720919:GYA720927 HHW720919:HHW720927 HRS720919:HRS720927 IBO720919:IBO720927 ILK720919:ILK720927 IVG720919:IVG720927 JFC720919:JFC720927 JOY720919:JOY720927 JYU720919:JYU720927 KIQ720919:KIQ720927 KSM720919:KSM720927 LCI720919:LCI720927 LME720919:LME720927 LWA720919:LWA720927 MFW720919:MFW720927 MPS720919:MPS720927 MZO720919:MZO720927 NJK720919:NJK720927 NTG720919:NTG720927 ODC720919:ODC720927 OMY720919:OMY720927 OWU720919:OWU720927 PGQ720919:PGQ720927 PQM720919:PQM720927 QAI720919:QAI720927 QKE720919:QKE720927 QUA720919:QUA720927 RDW720919:RDW720927 RNS720919:RNS720927 RXO720919:RXO720927 SHK720919:SHK720927 SRG720919:SRG720927 TBC720919:TBC720927 TKY720919:TKY720927 TUU720919:TUU720927 UEQ720919:UEQ720927 UOM720919:UOM720927 UYI720919:UYI720927 VIE720919:VIE720927 VSA720919:VSA720927 WBW720919:WBW720927 WLS720919:WLS720927 WVO720919:WVO720927 G786455:G786463 JC786455:JC786463 SY786455:SY786463 ACU786455:ACU786463 AMQ786455:AMQ786463 AWM786455:AWM786463 BGI786455:BGI786463 BQE786455:BQE786463 CAA786455:CAA786463 CJW786455:CJW786463 CTS786455:CTS786463 DDO786455:DDO786463 DNK786455:DNK786463 DXG786455:DXG786463 EHC786455:EHC786463 EQY786455:EQY786463 FAU786455:FAU786463 FKQ786455:FKQ786463 FUM786455:FUM786463 GEI786455:GEI786463 GOE786455:GOE786463 GYA786455:GYA786463 HHW786455:HHW786463 HRS786455:HRS786463 IBO786455:IBO786463 ILK786455:ILK786463 IVG786455:IVG786463 JFC786455:JFC786463 JOY786455:JOY786463 JYU786455:JYU786463 KIQ786455:KIQ786463 KSM786455:KSM786463 LCI786455:LCI786463 LME786455:LME786463 LWA786455:LWA786463 MFW786455:MFW786463 MPS786455:MPS786463 MZO786455:MZO786463 NJK786455:NJK786463 NTG786455:NTG786463 ODC786455:ODC786463 OMY786455:OMY786463 OWU786455:OWU786463 PGQ786455:PGQ786463 PQM786455:PQM786463 QAI786455:QAI786463 QKE786455:QKE786463 QUA786455:QUA786463 RDW786455:RDW786463 RNS786455:RNS786463 RXO786455:RXO786463 SHK786455:SHK786463 SRG786455:SRG786463 TBC786455:TBC786463 TKY786455:TKY786463 TUU786455:TUU786463 UEQ786455:UEQ786463 UOM786455:UOM786463 UYI786455:UYI786463 VIE786455:VIE786463 VSA786455:VSA786463 WBW786455:WBW786463 WLS786455:WLS786463 WVO786455:WVO786463 G851991:G851999 JC851991:JC851999 SY851991:SY851999 ACU851991:ACU851999 AMQ851991:AMQ851999 AWM851991:AWM851999 BGI851991:BGI851999 BQE851991:BQE851999 CAA851991:CAA851999 CJW851991:CJW851999 CTS851991:CTS851999 DDO851991:DDO851999 DNK851991:DNK851999 DXG851991:DXG851999 EHC851991:EHC851999 EQY851991:EQY851999 FAU851991:FAU851999 FKQ851991:FKQ851999 FUM851991:FUM851999 GEI851991:GEI851999 GOE851991:GOE851999 GYA851991:GYA851999 HHW851991:HHW851999 HRS851991:HRS851999 IBO851991:IBO851999 ILK851991:ILK851999 IVG851991:IVG851999 JFC851991:JFC851999 JOY851991:JOY851999 JYU851991:JYU851999 KIQ851991:KIQ851999 KSM851991:KSM851999 LCI851991:LCI851999 LME851991:LME851999 LWA851991:LWA851999 MFW851991:MFW851999 MPS851991:MPS851999 MZO851991:MZO851999 NJK851991:NJK851999 NTG851991:NTG851999 ODC851991:ODC851999 OMY851991:OMY851999 OWU851991:OWU851999 PGQ851991:PGQ851999 PQM851991:PQM851999 QAI851991:QAI851999 QKE851991:QKE851999 QUA851991:QUA851999 RDW851991:RDW851999 RNS851991:RNS851999 RXO851991:RXO851999 SHK851991:SHK851999 SRG851991:SRG851999 TBC851991:TBC851999 TKY851991:TKY851999 TUU851991:TUU851999 UEQ851991:UEQ851999 UOM851991:UOM851999 UYI851991:UYI851999 VIE851991:VIE851999 VSA851991:VSA851999 WBW851991:WBW851999 WLS851991:WLS851999 WVO851991:WVO851999 G917527:G917535 JC917527:JC917535 SY917527:SY917535 ACU917527:ACU917535 AMQ917527:AMQ917535 AWM917527:AWM917535 BGI917527:BGI917535 BQE917527:BQE917535 CAA917527:CAA917535 CJW917527:CJW917535 CTS917527:CTS917535 DDO917527:DDO917535 DNK917527:DNK917535 DXG917527:DXG917535 EHC917527:EHC917535 EQY917527:EQY917535 FAU917527:FAU917535 FKQ917527:FKQ917535 FUM917527:FUM917535 GEI917527:GEI917535 GOE917527:GOE917535 GYA917527:GYA917535 HHW917527:HHW917535 HRS917527:HRS917535 IBO917527:IBO917535 ILK917527:ILK917535 IVG917527:IVG917535 JFC917527:JFC917535 JOY917527:JOY917535 JYU917527:JYU917535 KIQ917527:KIQ917535 KSM917527:KSM917535 LCI917527:LCI917535 LME917527:LME917535 LWA917527:LWA917535 MFW917527:MFW917535 MPS917527:MPS917535 MZO917527:MZO917535 NJK917527:NJK917535 NTG917527:NTG917535 ODC917527:ODC917535 OMY917527:OMY917535 OWU917527:OWU917535 PGQ917527:PGQ917535 PQM917527:PQM917535 QAI917527:QAI917535 QKE917527:QKE917535 QUA917527:QUA917535 RDW917527:RDW917535 RNS917527:RNS917535 RXO917527:RXO917535 SHK917527:SHK917535 SRG917527:SRG917535 TBC917527:TBC917535 TKY917527:TKY917535 TUU917527:TUU917535 UEQ917527:UEQ917535 UOM917527:UOM917535 UYI917527:UYI917535 VIE917527:VIE917535 VSA917527:VSA917535 WBW917527:WBW917535 WLS917527:WLS917535 WVO917527:WVO917535 G983063:G983071 JC983063:JC983071 SY983063:SY983071 ACU983063:ACU983071 AMQ983063:AMQ983071 AWM983063:AWM983071 BGI983063:BGI983071 BQE983063:BQE983071 CAA983063:CAA983071 CJW983063:CJW983071 CTS983063:CTS983071 DDO983063:DDO983071 DNK983063:DNK983071 DXG983063:DXG983071 EHC983063:EHC983071 EQY983063:EQY983071 FAU983063:FAU983071 FKQ983063:FKQ983071 FUM983063:FUM983071 GEI983063:GEI983071 GOE983063:GOE983071 GYA983063:GYA983071 HHW983063:HHW983071 HRS983063:HRS983071 IBO983063:IBO983071 ILK983063:ILK983071 IVG983063:IVG983071 JFC983063:JFC983071 JOY983063:JOY983071 JYU983063:JYU983071 KIQ983063:KIQ983071 KSM983063:KSM983071 LCI983063:LCI983071 LME983063:LME983071 LWA983063:LWA983071 MFW983063:MFW983071 MPS983063:MPS983071 MZO983063:MZO983071 NJK983063:NJK983071 NTG983063:NTG983071 ODC983063:ODC983071 OMY983063:OMY983071 OWU983063:OWU983071 PGQ983063:PGQ983071 PQM983063:PQM983071 QAI983063:QAI983071 QKE983063:QKE983071 QUA983063:QUA983071 RDW983063:RDW983071 RNS983063:RNS983071 RXO983063:RXO983071 SHK983063:SHK983071 SRG983063:SRG983071 TBC983063:TBC983071 TKY983063:TKY983071 TUU983063:TUU983071 UEQ983063:UEQ983071 UOM983063:UOM983071 UYI983063:UYI983071 VIE983063:VIE983071 VSA983063:VSA983071 WBW983063:WBW983071 WLS983063:WLS983071 WVO983063:WVO983071 WVO21:WVO29 WLS21:WLS29 WBW21:WBW29 VSA21:VSA29 VIE21:VIE29 UYI21:UYI29 UOM21:UOM29 UEQ21:UEQ29 TUU21:TUU29 TKY21:TKY29 TBC21:TBC29 SRG21:SRG29 SHK21:SHK29 RXO21:RXO29 RNS21:RNS29 RDW21:RDW29 QUA21:QUA29 QKE21:QKE29 QAI21:QAI29 PQM21:PQM29 PGQ21:PGQ29 OWU21:OWU29 OMY21:OMY29 ODC21:ODC29 NTG21:NTG29 NJK21:NJK29 MZO21:MZO29 MPS21:MPS29 MFW21:MFW29 LWA21:LWA29 LME21:LME29 LCI21:LCI29 KSM21:KSM29 KIQ21:KIQ29 JYU21:JYU29 JOY21:JOY29 JFC21:JFC29 IVG21:IVG29 ILK21:ILK29 IBO21:IBO29 HRS21:HRS29 HHW21:HHW29 GYA21:GYA29 GOE21:GOE29 GEI21:GEI29 FUM21:FUM29 FKQ21:FKQ29 FAU21:FAU29 EQY21:EQY29 EHC21:EHC29 DXG21:DXG29 DNK21:DNK29 DDO21:DDO29 CTS21:CTS29 CJW21:CJW29 CAA21:CAA29 BQE21:BQE29 BGI21:BGI29 AWM21:AWM29 AMQ21:AMQ29 ACU21:ACU29 SY21:SY29 JC21:JC29 G21:G29" xr:uid="{124BB22B-2A46-4C81-A49D-E3C520FC80BD}">
      <formula1>$A$1:$D$1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CF36A-D4CE-4ACC-B9EE-CD5701F7A5C5}">
  <sheetPr>
    <tabColor theme="4" tint="0.79998168889431442"/>
  </sheetPr>
  <dimension ref="A1:J36"/>
  <sheetViews>
    <sheetView showGridLines="0" topLeftCell="A2" workbookViewId="0">
      <selection activeCell="D14" sqref="D14"/>
    </sheetView>
  </sheetViews>
  <sheetFormatPr defaultRowHeight="14.5" x14ac:dyDescent="0.35"/>
  <cols>
    <col min="1" max="1" width="11.453125" customWidth="1"/>
    <col min="2" max="2" width="14.7265625" customWidth="1"/>
    <col min="3" max="3" width="2.26953125" customWidth="1"/>
    <col min="4" max="4" width="29.7265625" customWidth="1"/>
    <col min="5" max="5" width="25.81640625" customWidth="1"/>
    <col min="6" max="6" width="11.453125" customWidth="1"/>
    <col min="7" max="7" width="15.81640625" bestFit="1" customWidth="1"/>
    <col min="8" max="8" width="20" bestFit="1" customWidth="1"/>
    <col min="9" max="9" width="17.81640625" bestFit="1" customWidth="1"/>
    <col min="257" max="257" width="11.453125" customWidth="1"/>
    <col min="258" max="258" width="14.7265625" customWidth="1"/>
    <col min="259" max="259" width="2.26953125" customWidth="1"/>
    <col min="260" max="260" width="27.26953125" bestFit="1" customWidth="1"/>
    <col min="261" max="261" width="15" bestFit="1" customWidth="1"/>
    <col min="262" max="262" width="11.453125" customWidth="1"/>
    <col min="263" max="263" width="15.81640625" bestFit="1" customWidth="1"/>
    <col min="264" max="264" width="20" bestFit="1" customWidth="1"/>
    <col min="265" max="265" width="17.81640625" bestFit="1" customWidth="1"/>
    <col min="513" max="513" width="11.453125" customWidth="1"/>
    <col min="514" max="514" width="14.7265625" customWidth="1"/>
    <col min="515" max="515" width="2.26953125" customWidth="1"/>
    <col min="516" max="516" width="27.26953125" bestFit="1" customWidth="1"/>
    <col min="517" max="517" width="15" bestFit="1" customWidth="1"/>
    <col min="518" max="518" width="11.453125" customWidth="1"/>
    <col min="519" max="519" width="15.81640625" bestFit="1" customWidth="1"/>
    <col min="520" max="520" width="20" bestFit="1" customWidth="1"/>
    <col min="521" max="521" width="17.81640625" bestFit="1" customWidth="1"/>
    <col min="769" max="769" width="11.453125" customWidth="1"/>
    <col min="770" max="770" width="14.7265625" customWidth="1"/>
    <col min="771" max="771" width="2.26953125" customWidth="1"/>
    <col min="772" max="772" width="27.26953125" bestFit="1" customWidth="1"/>
    <col min="773" max="773" width="15" bestFit="1" customWidth="1"/>
    <col min="774" max="774" width="11.453125" customWidth="1"/>
    <col min="775" max="775" width="15.81640625" bestFit="1" customWidth="1"/>
    <col min="776" max="776" width="20" bestFit="1" customWidth="1"/>
    <col min="777" max="777" width="17.81640625" bestFit="1" customWidth="1"/>
    <col min="1025" max="1025" width="11.453125" customWidth="1"/>
    <col min="1026" max="1026" width="14.7265625" customWidth="1"/>
    <col min="1027" max="1027" width="2.26953125" customWidth="1"/>
    <col min="1028" max="1028" width="27.26953125" bestFit="1" customWidth="1"/>
    <col min="1029" max="1029" width="15" bestFit="1" customWidth="1"/>
    <col min="1030" max="1030" width="11.453125" customWidth="1"/>
    <col min="1031" max="1031" width="15.81640625" bestFit="1" customWidth="1"/>
    <col min="1032" max="1032" width="20" bestFit="1" customWidth="1"/>
    <col min="1033" max="1033" width="17.81640625" bestFit="1" customWidth="1"/>
    <col min="1281" max="1281" width="11.453125" customWidth="1"/>
    <col min="1282" max="1282" width="14.7265625" customWidth="1"/>
    <col min="1283" max="1283" width="2.26953125" customWidth="1"/>
    <col min="1284" max="1284" width="27.26953125" bestFit="1" customWidth="1"/>
    <col min="1285" max="1285" width="15" bestFit="1" customWidth="1"/>
    <col min="1286" max="1286" width="11.453125" customWidth="1"/>
    <col min="1287" max="1287" width="15.81640625" bestFit="1" customWidth="1"/>
    <col min="1288" max="1288" width="20" bestFit="1" customWidth="1"/>
    <col min="1289" max="1289" width="17.81640625" bestFit="1" customWidth="1"/>
    <col min="1537" max="1537" width="11.453125" customWidth="1"/>
    <col min="1538" max="1538" width="14.7265625" customWidth="1"/>
    <col min="1539" max="1539" width="2.26953125" customWidth="1"/>
    <col min="1540" max="1540" width="27.26953125" bestFit="1" customWidth="1"/>
    <col min="1541" max="1541" width="15" bestFit="1" customWidth="1"/>
    <col min="1542" max="1542" width="11.453125" customWidth="1"/>
    <col min="1543" max="1543" width="15.81640625" bestFit="1" customWidth="1"/>
    <col min="1544" max="1544" width="20" bestFit="1" customWidth="1"/>
    <col min="1545" max="1545" width="17.81640625" bestFit="1" customWidth="1"/>
    <col min="1793" max="1793" width="11.453125" customWidth="1"/>
    <col min="1794" max="1794" width="14.7265625" customWidth="1"/>
    <col min="1795" max="1795" width="2.26953125" customWidth="1"/>
    <col min="1796" max="1796" width="27.26953125" bestFit="1" customWidth="1"/>
    <col min="1797" max="1797" width="15" bestFit="1" customWidth="1"/>
    <col min="1798" max="1798" width="11.453125" customWidth="1"/>
    <col min="1799" max="1799" width="15.81640625" bestFit="1" customWidth="1"/>
    <col min="1800" max="1800" width="20" bestFit="1" customWidth="1"/>
    <col min="1801" max="1801" width="17.81640625" bestFit="1" customWidth="1"/>
    <col min="2049" max="2049" width="11.453125" customWidth="1"/>
    <col min="2050" max="2050" width="14.7265625" customWidth="1"/>
    <col min="2051" max="2051" width="2.26953125" customWidth="1"/>
    <col min="2052" max="2052" width="27.26953125" bestFit="1" customWidth="1"/>
    <col min="2053" max="2053" width="15" bestFit="1" customWidth="1"/>
    <col min="2054" max="2054" width="11.453125" customWidth="1"/>
    <col min="2055" max="2055" width="15.81640625" bestFit="1" customWidth="1"/>
    <col min="2056" max="2056" width="20" bestFit="1" customWidth="1"/>
    <col min="2057" max="2057" width="17.81640625" bestFit="1" customWidth="1"/>
    <col min="2305" max="2305" width="11.453125" customWidth="1"/>
    <col min="2306" max="2306" width="14.7265625" customWidth="1"/>
    <col min="2307" max="2307" width="2.26953125" customWidth="1"/>
    <col min="2308" max="2308" width="27.26953125" bestFit="1" customWidth="1"/>
    <col min="2309" max="2309" width="15" bestFit="1" customWidth="1"/>
    <col min="2310" max="2310" width="11.453125" customWidth="1"/>
    <col min="2311" max="2311" width="15.81640625" bestFit="1" customWidth="1"/>
    <col min="2312" max="2312" width="20" bestFit="1" customWidth="1"/>
    <col min="2313" max="2313" width="17.81640625" bestFit="1" customWidth="1"/>
    <col min="2561" max="2561" width="11.453125" customWidth="1"/>
    <col min="2562" max="2562" width="14.7265625" customWidth="1"/>
    <col min="2563" max="2563" width="2.26953125" customWidth="1"/>
    <col min="2564" max="2564" width="27.26953125" bestFit="1" customWidth="1"/>
    <col min="2565" max="2565" width="15" bestFit="1" customWidth="1"/>
    <col min="2566" max="2566" width="11.453125" customWidth="1"/>
    <col min="2567" max="2567" width="15.81640625" bestFit="1" customWidth="1"/>
    <col min="2568" max="2568" width="20" bestFit="1" customWidth="1"/>
    <col min="2569" max="2569" width="17.81640625" bestFit="1" customWidth="1"/>
    <col min="2817" max="2817" width="11.453125" customWidth="1"/>
    <col min="2818" max="2818" width="14.7265625" customWidth="1"/>
    <col min="2819" max="2819" width="2.26953125" customWidth="1"/>
    <col min="2820" max="2820" width="27.26953125" bestFit="1" customWidth="1"/>
    <col min="2821" max="2821" width="15" bestFit="1" customWidth="1"/>
    <col min="2822" max="2822" width="11.453125" customWidth="1"/>
    <col min="2823" max="2823" width="15.81640625" bestFit="1" customWidth="1"/>
    <col min="2824" max="2824" width="20" bestFit="1" customWidth="1"/>
    <col min="2825" max="2825" width="17.81640625" bestFit="1" customWidth="1"/>
    <col min="3073" max="3073" width="11.453125" customWidth="1"/>
    <col min="3074" max="3074" width="14.7265625" customWidth="1"/>
    <col min="3075" max="3075" width="2.26953125" customWidth="1"/>
    <col min="3076" max="3076" width="27.26953125" bestFit="1" customWidth="1"/>
    <col min="3077" max="3077" width="15" bestFit="1" customWidth="1"/>
    <col min="3078" max="3078" width="11.453125" customWidth="1"/>
    <col min="3079" max="3079" width="15.81640625" bestFit="1" customWidth="1"/>
    <col min="3080" max="3080" width="20" bestFit="1" customWidth="1"/>
    <col min="3081" max="3081" width="17.81640625" bestFit="1" customWidth="1"/>
    <col min="3329" max="3329" width="11.453125" customWidth="1"/>
    <col min="3330" max="3330" width="14.7265625" customWidth="1"/>
    <col min="3331" max="3331" width="2.26953125" customWidth="1"/>
    <col min="3332" max="3332" width="27.26953125" bestFit="1" customWidth="1"/>
    <col min="3333" max="3333" width="15" bestFit="1" customWidth="1"/>
    <col min="3334" max="3334" width="11.453125" customWidth="1"/>
    <col min="3335" max="3335" width="15.81640625" bestFit="1" customWidth="1"/>
    <col min="3336" max="3336" width="20" bestFit="1" customWidth="1"/>
    <col min="3337" max="3337" width="17.81640625" bestFit="1" customWidth="1"/>
    <col min="3585" max="3585" width="11.453125" customWidth="1"/>
    <col min="3586" max="3586" width="14.7265625" customWidth="1"/>
    <col min="3587" max="3587" width="2.26953125" customWidth="1"/>
    <col min="3588" max="3588" width="27.26953125" bestFit="1" customWidth="1"/>
    <col min="3589" max="3589" width="15" bestFit="1" customWidth="1"/>
    <col min="3590" max="3590" width="11.453125" customWidth="1"/>
    <col min="3591" max="3591" width="15.81640625" bestFit="1" customWidth="1"/>
    <col min="3592" max="3592" width="20" bestFit="1" customWidth="1"/>
    <col min="3593" max="3593" width="17.81640625" bestFit="1" customWidth="1"/>
    <col min="3841" max="3841" width="11.453125" customWidth="1"/>
    <col min="3842" max="3842" width="14.7265625" customWidth="1"/>
    <col min="3843" max="3843" width="2.26953125" customWidth="1"/>
    <col min="3844" max="3844" width="27.26953125" bestFit="1" customWidth="1"/>
    <col min="3845" max="3845" width="15" bestFit="1" customWidth="1"/>
    <col min="3846" max="3846" width="11.453125" customWidth="1"/>
    <col min="3847" max="3847" width="15.81640625" bestFit="1" customWidth="1"/>
    <col min="3848" max="3848" width="20" bestFit="1" customWidth="1"/>
    <col min="3849" max="3849" width="17.81640625" bestFit="1" customWidth="1"/>
    <col min="4097" max="4097" width="11.453125" customWidth="1"/>
    <col min="4098" max="4098" width="14.7265625" customWidth="1"/>
    <col min="4099" max="4099" width="2.26953125" customWidth="1"/>
    <col min="4100" max="4100" width="27.26953125" bestFit="1" customWidth="1"/>
    <col min="4101" max="4101" width="15" bestFit="1" customWidth="1"/>
    <col min="4102" max="4102" width="11.453125" customWidth="1"/>
    <col min="4103" max="4103" width="15.81640625" bestFit="1" customWidth="1"/>
    <col min="4104" max="4104" width="20" bestFit="1" customWidth="1"/>
    <col min="4105" max="4105" width="17.81640625" bestFit="1" customWidth="1"/>
    <col min="4353" max="4353" width="11.453125" customWidth="1"/>
    <col min="4354" max="4354" width="14.7265625" customWidth="1"/>
    <col min="4355" max="4355" width="2.26953125" customWidth="1"/>
    <col min="4356" max="4356" width="27.26953125" bestFit="1" customWidth="1"/>
    <col min="4357" max="4357" width="15" bestFit="1" customWidth="1"/>
    <col min="4358" max="4358" width="11.453125" customWidth="1"/>
    <col min="4359" max="4359" width="15.81640625" bestFit="1" customWidth="1"/>
    <col min="4360" max="4360" width="20" bestFit="1" customWidth="1"/>
    <col min="4361" max="4361" width="17.81640625" bestFit="1" customWidth="1"/>
    <col min="4609" max="4609" width="11.453125" customWidth="1"/>
    <col min="4610" max="4610" width="14.7265625" customWidth="1"/>
    <col min="4611" max="4611" width="2.26953125" customWidth="1"/>
    <col min="4612" max="4612" width="27.26953125" bestFit="1" customWidth="1"/>
    <col min="4613" max="4613" width="15" bestFit="1" customWidth="1"/>
    <col min="4614" max="4614" width="11.453125" customWidth="1"/>
    <col min="4615" max="4615" width="15.81640625" bestFit="1" customWidth="1"/>
    <col min="4616" max="4616" width="20" bestFit="1" customWidth="1"/>
    <col min="4617" max="4617" width="17.81640625" bestFit="1" customWidth="1"/>
    <col min="4865" max="4865" width="11.453125" customWidth="1"/>
    <col min="4866" max="4866" width="14.7265625" customWidth="1"/>
    <col min="4867" max="4867" width="2.26953125" customWidth="1"/>
    <col min="4868" max="4868" width="27.26953125" bestFit="1" customWidth="1"/>
    <col min="4869" max="4869" width="15" bestFit="1" customWidth="1"/>
    <col min="4870" max="4870" width="11.453125" customWidth="1"/>
    <col min="4871" max="4871" width="15.81640625" bestFit="1" customWidth="1"/>
    <col min="4872" max="4872" width="20" bestFit="1" customWidth="1"/>
    <col min="4873" max="4873" width="17.81640625" bestFit="1" customWidth="1"/>
    <col min="5121" max="5121" width="11.453125" customWidth="1"/>
    <col min="5122" max="5122" width="14.7265625" customWidth="1"/>
    <col min="5123" max="5123" width="2.26953125" customWidth="1"/>
    <col min="5124" max="5124" width="27.26953125" bestFit="1" customWidth="1"/>
    <col min="5125" max="5125" width="15" bestFit="1" customWidth="1"/>
    <col min="5126" max="5126" width="11.453125" customWidth="1"/>
    <col min="5127" max="5127" width="15.81640625" bestFit="1" customWidth="1"/>
    <col min="5128" max="5128" width="20" bestFit="1" customWidth="1"/>
    <col min="5129" max="5129" width="17.81640625" bestFit="1" customWidth="1"/>
    <col min="5377" max="5377" width="11.453125" customWidth="1"/>
    <col min="5378" max="5378" width="14.7265625" customWidth="1"/>
    <col min="5379" max="5379" width="2.26953125" customWidth="1"/>
    <col min="5380" max="5380" width="27.26953125" bestFit="1" customWidth="1"/>
    <col min="5381" max="5381" width="15" bestFit="1" customWidth="1"/>
    <col min="5382" max="5382" width="11.453125" customWidth="1"/>
    <col min="5383" max="5383" width="15.81640625" bestFit="1" customWidth="1"/>
    <col min="5384" max="5384" width="20" bestFit="1" customWidth="1"/>
    <col min="5385" max="5385" width="17.81640625" bestFit="1" customWidth="1"/>
    <col min="5633" max="5633" width="11.453125" customWidth="1"/>
    <col min="5634" max="5634" width="14.7265625" customWidth="1"/>
    <col min="5635" max="5635" width="2.26953125" customWidth="1"/>
    <col min="5636" max="5636" width="27.26953125" bestFit="1" customWidth="1"/>
    <col min="5637" max="5637" width="15" bestFit="1" customWidth="1"/>
    <col min="5638" max="5638" width="11.453125" customWidth="1"/>
    <col min="5639" max="5639" width="15.81640625" bestFit="1" customWidth="1"/>
    <col min="5640" max="5640" width="20" bestFit="1" customWidth="1"/>
    <col min="5641" max="5641" width="17.81640625" bestFit="1" customWidth="1"/>
    <col min="5889" max="5889" width="11.453125" customWidth="1"/>
    <col min="5890" max="5890" width="14.7265625" customWidth="1"/>
    <col min="5891" max="5891" width="2.26953125" customWidth="1"/>
    <col min="5892" max="5892" width="27.26953125" bestFit="1" customWidth="1"/>
    <col min="5893" max="5893" width="15" bestFit="1" customWidth="1"/>
    <col min="5894" max="5894" width="11.453125" customWidth="1"/>
    <col min="5895" max="5895" width="15.81640625" bestFit="1" customWidth="1"/>
    <col min="5896" max="5896" width="20" bestFit="1" customWidth="1"/>
    <col min="5897" max="5897" width="17.81640625" bestFit="1" customWidth="1"/>
    <col min="6145" max="6145" width="11.453125" customWidth="1"/>
    <col min="6146" max="6146" width="14.7265625" customWidth="1"/>
    <col min="6147" max="6147" width="2.26953125" customWidth="1"/>
    <col min="6148" max="6148" width="27.26953125" bestFit="1" customWidth="1"/>
    <col min="6149" max="6149" width="15" bestFit="1" customWidth="1"/>
    <col min="6150" max="6150" width="11.453125" customWidth="1"/>
    <col min="6151" max="6151" width="15.81640625" bestFit="1" customWidth="1"/>
    <col min="6152" max="6152" width="20" bestFit="1" customWidth="1"/>
    <col min="6153" max="6153" width="17.81640625" bestFit="1" customWidth="1"/>
    <col min="6401" max="6401" width="11.453125" customWidth="1"/>
    <col min="6402" max="6402" width="14.7265625" customWidth="1"/>
    <col min="6403" max="6403" width="2.26953125" customWidth="1"/>
    <col min="6404" max="6404" width="27.26953125" bestFit="1" customWidth="1"/>
    <col min="6405" max="6405" width="15" bestFit="1" customWidth="1"/>
    <col min="6406" max="6406" width="11.453125" customWidth="1"/>
    <col min="6407" max="6407" width="15.81640625" bestFit="1" customWidth="1"/>
    <col min="6408" max="6408" width="20" bestFit="1" customWidth="1"/>
    <col min="6409" max="6409" width="17.81640625" bestFit="1" customWidth="1"/>
    <col min="6657" max="6657" width="11.453125" customWidth="1"/>
    <col min="6658" max="6658" width="14.7265625" customWidth="1"/>
    <col min="6659" max="6659" width="2.26953125" customWidth="1"/>
    <col min="6660" max="6660" width="27.26953125" bestFit="1" customWidth="1"/>
    <col min="6661" max="6661" width="15" bestFit="1" customWidth="1"/>
    <col min="6662" max="6662" width="11.453125" customWidth="1"/>
    <col min="6663" max="6663" width="15.81640625" bestFit="1" customWidth="1"/>
    <col min="6664" max="6664" width="20" bestFit="1" customWidth="1"/>
    <col min="6665" max="6665" width="17.81640625" bestFit="1" customWidth="1"/>
    <col min="6913" max="6913" width="11.453125" customWidth="1"/>
    <col min="6914" max="6914" width="14.7265625" customWidth="1"/>
    <col min="6915" max="6915" width="2.26953125" customWidth="1"/>
    <col min="6916" max="6916" width="27.26953125" bestFit="1" customWidth="1"/>
    <col min="6917" max="6917" width="15" bestFit="1" customWidth="1"/>
    <col min="6918" max="6918" width="11.453125" customWidth="1"/>
    <col min="6919" max="6919" width="15.81640625" bestFit="1" customWidth="1"/>
    <col min="6920" max="6920" width="20" bestFit="1" customWidth="1"/>
    <col min="6921" max="6921" width="17.81640625" bestFit="1" customWidth="1"/>
    <col min="7169" max="7169" width="11.453125" customWidth="1"/>
    <col min="7170" max="7170" width="14.7265625" customWidth="1"/>
    <col min="7171" max="7171" width="2.26953125" customWidth="1"/>
    <col min="7172" max="7172" width="27.26953125" bestFit="1" customWidth="1"/>
    <col min="7173" max="7173" width="15" bestFit="1" customWidth="1"/>
    <col min="7174" max="7174" width="11.453125" customWidth="1"/>
    <col min="7175" max="7175" width="15.81640625" bestFit="1" customWidth="1"/>
    <col min="7176" max="7176" width="20" bestFit="1" customWidth="1"/>
    <col min="7177" max="7177" width="17.81640625" bestFit="1" customWidth="1"/>
    <col min="7425" max="7425" width="11.453125" customWidth="1"/>
    <col min="7426" max="7426" width="14.7265625" customWidth="1"/>
    <col min="7427" max="7427" width="2.26953125" customWidth="1"/>
    <col min="7428" max="7428" width="27.26953125" bestFit="1" customWidth="1"/>
    <col min="7429" max="7429" width="15" bestFit="1" customWidth="1"/>
    <col min="7430" max="7430" width="11.453125" customWidth="1"/>
    <col min="7431" max="7431" width="15.81640625" bestFit="1" customWidth="1"/>
    <col min="7432" max="7432" width="20" bestFit="1" customWidth="1"/>
    <col min="7433" max="7433" width="17.81640625" bestFit="1" customWidth="1"/>
    <col min="7681" max="7681" width="11.453125" customWidth="1"/>
    <col min="7682" max="7682" width="14.7265625" customWidth="1"/>
    <col min="7683" max="7683" width="2.26953125" customWidth="1"/>
    <col min="7684" max="7684" width="27.26953125" bestFit="1" customWidth="1"/>
    <col min="7685" max="7685" width="15" bestFit="1" customWidth="1"/>
    <col min="7686" max="7686" width="11.453125" customWidth="1"/>
    <col min="7687" max="7687" width="15.81640625" bestFit="1" customWidth="1"/>
    <col min="7688" max="7688" width="20" bestFit="1" customWidth="1"/>
    <col min="7689" max="7689" width="17.81640625" bestFit="1" customWidth="1"/>
    <col min="7937" max="7937" width="11.453125" customWidth="1"/>
    <col min="7938" max="7938" width="14.7265625" customWidth="1"/>
    <col min="7939" max="7939" width="2.26953125" customWidth="1"/>
    <col min="7940" max="7940" width="27.26953125" bestFit="1" customWidth="1"/>
    <col min="7941" max="7941" width="15" bestFit="1" customWidth="1"/>
    <col min="7942" max="7942" width="11.453125" customWidth="1"/>
    <col min="7943" max="7943" width="15.81640625" bestFit="1" customWidth="1"/>
    <col min="7944" max="7944" width="20" bestFit="1" customWidth="1"/>
    <col min="7945" max="7945" width="17.81640625" bestFit="1" customWidth="1"/>
    <col min="8193" max="8193" width="11.453125" customWidth="1"/>
    <col min="8194" max="8194" width="14.7265625" customWidth="1"/>
    <col min="8195" max="8195" width="2.26953125" customWidth="1"/>
    <col min="8196" max="8196" width="27.26953125" bestFit="1" customWidth="1"/>
    <col min="8197" max="8197" width="15" bestFit="1" customWidth="1"/>
    <col min="8198" max="8198" width="11.453125" customWidth="1"/>
    <col min="8199" max="8199" width="15.81640625" bestFit="1" customWidth="1"/>
    <col min="8200" max="8200" width="20" bestFit="1" customWidth="1"/>
    <col min="8201" max="8201" width="17.81640625" bestFit="1" customWidth="1"/>
    <col min="8449" max="8449" width="11.453125" customWidth="1"/>
    <col min="8450" max="8450" width="14.7265625" customWidth="1"/>
    <col min="8451" max="8451" width="2.26953125" customWidth="1"/>
    <col min="8452" max="8452" width="27.26953125" bestFit="1" customWidth="1"/>
    <col min="8453" max="8453" width="15" bestFit="1" customWidth="1"/>
    <col min="8454" max="8454" width="11.453125" customWidth="1"/>
    <col min="8455" max="8455" width="15.81640625" bestFit="1" customWidth="1"/>
    <col min="8456" max="8456" width="20" bestFit="1" customWidth="1"/>
    <col min="8457" max="8457" width="17.81640625" bestFit="1" customWidth="1"/>
    <col min="8705" max="8705" width="11.453125" customWidth="1"/>
    <col min="8706" max="8706" width="14.7265625" customWidth="1"/>
    <col min="8707" max="8707" width="2.26953125" customWidth="1"/>
    <col min="8708" max="8708" width="27.26953125" bestFit="1" customWidth="1"/>
    <col min="8709" max="8709" width="15" bestFit="1" customWidth="1"/>
    <col min="8710" max="8710" width="11.453125" customWidth="1"/>
    <col min="8711" max="8711" width="15.81640625" bestFit="1" customWidth="1"/>
    <col min="8712" max="8712" width="20" bestFit="1" customWidth="1"/>
    <col min="8713" max="8713" width="17.81640625" bestFit="1" customWidth="1"/>
    <col min="8961" max="8961" width="11.453125" customWidth="1"/>
    <col min="8962" max="8962" width="14.7265625" customWidth="1"/>
    <col min="8963" max="8963" width="2.26953125" customWidth="1"/>
    <col min="8964" max="8964" width="27.26953125" bestFit="1" customWidth="1"/>
    <col min="8965" max="8965" width="15" bestFit="1" customWidth="1"/>
    <col min="8966" max="8966" width="11.453125" customWidth="1"/>
    <col min="8967" max="8967" width="15.81640625" bestFit="1" customWidth="1"/>
    <col min="8968" max="8968" width="20" bestFit="1" customWidth="1"/>
    <col min="8969" max="8969" width="17.81640625" bestFit="1" customWidth="1"/>
    <col min="9217" max="9217" width="11.453125" customWidth="1"/>
    <col min="9218" max="9218" width="14.7265625" customWidth="1"/>
    <col min="9219" max="9219" width="2.26953125" customWidth="1"/>
    <col min="9220" max="9220" width="27.26953125" bestFit="1" customWidth="1"/>
    <col min="9221" max="9221" width="15" bestFit="1" customWidth="1"/>
    <col min="9222" max="9222" width="11.453125" customWidth="1"/>
    <col min="9223" max="9223" width="15.81640625" bestFit="1" customWidth="1"/>
    <col min="9224" max="9224" width="20" bestFit="1" customWidth="1"/>
    <col min="9225" max="9225" width="17.81640625" bestFit="1" customWidth="1"/>
    <col min="9473" max="9473" width="11.453125" customWidth="1"/>
    <col min="9474" max="9474" width="14.7265625" customWidth="1"/>
    <col min="9475" max="9475" width="2.26953125" customWidth="1"/>
    <col min="9476" max="9476" width="27.26953125" bestFit="1" customWidth="1"/>
    <col min="9477" max="9477" width="15" bestFit="1" customWidth="1"/>
    <col min="9478" max="9478" width="11.453125" customWidth="1"/>
    <col min="9479" max="9479" width="15.81640625" bestFit="1" customWidth="1"/>
    <col min="9480" max="9480" width="20" bestFit="1" customWidth="1"/>
    <col min="9481" max="9481" width="17.81640625" bestFit="1" customWidth="1"/>
    <col min="9729" max="9729" width="11.453125" customWidth="1"/>
    <col min="9730" max="9730" width="14.7265625" customWidth="1"/>
    <col min="9731" max="9731" width="2.26953125" customWidth="1"/>
    <col min="9732" max="9732" width="27.26953125" bestFit="1" customWidth="1"/>
    <col min="9733" max="9733" width="15" bestFit="1" customWidth="1"/>
    <col min="9734" max="9734" width="11.453125" customWidth="1"/>
    <col min="9735" max="9735" width="15.81640625" bestFit="1" customWidth="1"/>
    <col min="9736" max="9736" width="20" bestFit="1" customWidth="1"/>
    <col min="9737" max="9737" width="17.81640625" bestFit="1" customWidth="1"/>
    <col min="9985" max="9985" width="11.453125" customWidth="1"/>
    <col min="9986" max="9986" width="14.7265625" customWidth="1"/>
    <col min="9987" max="9987" width="2.26953125" customWidth="1"/>
    <col min="9988" max="9988" width="27.26953125" bestFit="1" customWidth="1"/>
    <col min="9989" max="9989" width="15" bestFit="1" customWidth="1"/>
    <col min="9990" max="9990" width="11.453125" customWidth="1"/>
    <col min="9991" max="9991" width="15.81640625" bestFit="1" customWidth="1"/>
    <col min="9992" max="9992" width="20" bestFit="1" customWidth="1"/>
    <col min="9993" max="9993" width="17.81640625" bestFit="1" customWidth="1"/>
    <col min="10241" max="10241" width="11.453125" customWidth="1"/>
    <col min="10242" max="10242" width="14.7265625" customWidth="1"/>
    <col min="10243" max="10243" width="2.26953125" customWidth="1"/>
    <col min="10244" max="10244" width="27.26953125" bestFit="1" customWidth="1"/>
    <col min="10245" max="10245" width="15" bestFit="1" customWidth="1"/>
    <col min="10246" max="10246" width="11.453125" customWidth="1"/>
    <col min="10247" max="10247" width="15.81640625" bestFit="1" customWidth="1"/>
    <col min="10248" max="10248" width="20" bestFit="1" customWidth="1"/>
    <col min="10249" max="10249" width="17.81640625" bestFit="1" customWidth="1"/>
    <col min="10497" max="10497" width="11.453125" customWidth="1"/>
    <col min="10498" max="10498" width="14.7265625" customWidth="1"/>
    <col min="10499" max="10499" width="2.26953125" customWidth="1"/>
    <col min="10500" max="10500" width="27.26953125" bestFit="1" customWidth="1"/>
    <col min="10501" max="10501" width="15" bestFit="1" customWidth="1"/>
    <col min="10502" max="10502" width="11.453125" customWidth="1"/>
    <col min="10503" max="10503" width="15.81640625" bestFit="1" customWidth="1"/>
    <col min="10504" max="10504" width="20" bestFit="1" customWidth="1"/>
    <col min="10505" max="10505" width="17.81640625" bestFit="1" customWidth="1"/>
    <col min="10753" max="10753" width="11.453125" customWidth="1"/>
    <col min="10754" max="10754" width="14.7265625" customWidth="1"/>
    <col min="10755" max="10755" width="2.26953125" customWidth="1"/>
    <col min="10756" max="10756" width="27.26953125" bestFit="1" customWidth="1"/>
    <col min="10757" max="10757" width="15" bestFit="1" customWidth="1"/>
    <col min="10758" max="10758" width="11.453125" customWidth="1"/>
    <col min="10759" max="10759" width="15.81640625" bestFit="1" customWidth="1"/>
    <col min="10760" max="10760" width="20" bestFit="1" customWidth="1"/>
    <col min="10761" max="10761" width="17.81640625" bestFit="1" customWidth="1"/>
    <col min="11009" max="11009" width="11.453125" customWidth="1"/>
    <col min="11010" max="11010" width="14.7265625" customWidth="1"/>
    <col min="11011" max="11011" width="2.26953125" customWidth="1"/>
    <col min="11012" max="11012" width="27.26953125" bestFit="1" customWidth="1"/>
    <col min="11013" max="11013" width="15" bestFit="1" customWidth="1"/>
    <col min="11014" max="11014" width="11.453125" customWidth="1"/>
    <col min="11015" max="11015" width="15.81640625" bestFit="1" customWidth="1"/>
    <col min="11016" max="11016" width="20" bestFit="1" customWidth="1"/>
    <col min="11017" max="11017" width="17.81640625" bestFit="1" customWidth="1"/>
    <col min="11265" max="11265" width="11.453125" customWidth="1"/>
    <col min="11266" max="11266" width="14.7265625" customWidth="1"/>
    <col min="11267" max="11267" width="2.26953125" customWidth="1"/>
    <col min="11268" max="11268" width="27.26953125" bestFit="1" customWidth="1"/>
    <col min="11269" max="11269" width="15" bestFit="1" customWidth="1"/>
    <col min="11270" max="11270" width="11.453125" customWidth="1"/>
    <col min="11271" max="11271" width="15.81640625" bestFit="1" customWidth="1"/>
    <col min="11272" max="11272" width="20" bestFit="1" customWidth="1"/>
    <col min="11273" max="11273" width="17.81640625" bestFit="1" customWidth="1"/>
    <col min="11521" max="11521" width="11.453125" customWidth="1"/>
    <col min="11522" max="11522" width="14.7265625" customWidth="1"/>
    <col min="11523" max="11523" width="2.26953125" customWidth="1"/>
    <col min="11524" max="11524" width="27.26953125" bestFit="1" customWidth="1"/>
    <col min="11525" max="11525" width="15" bestFit="1" customWidth="1"/>
    <col min="11526" max="11526" width="11.453125" customWidth="1"/>
    <col min="11527" max="11527" width="15.81640625" bestFit="1" customWidth="1"/>
    <col min="11528" max="11528" width="20" bestFit="1" customWidth="1"/>
    <col min="11529" max="11529" width="17.81640625" bestFit="1" customWidth="1"/>
    <col min="11777" max="11777" width="11.453125" customWidth="1"/>
    <col min="11778" max="11778" width="14.7265625" customWidth="1"/>
    <col min="11779" max="11779" width="2.26953125" customWidth="1"/>
    <col min="11780" max="11780" width="27.26953125" bestFit="1" customWidth="1"/>
    <col min="11781" max="11781" width="15" bestFit="1" customWidth="1"/>
    <col min="11782" max="11782" width="11.453125" customWidth="1"/>
    <col min="11783" max="11783" width="15.81640625" bestFit="1" customWidth="1"/>
    <col min="11784" max="11784" width="20" bestFit="1" customWidth="1"/>
    <col min="11785" max="11785" width="17.81640625" bestFit="1" customWidth="1"/>
    <col min="12033" max="12033" width="11.453125" customWidth="1"/>
    <col min="12034" max="12034" width="14.7265625" customWidth="1"/>
    <col min="12035" max="12035" width="2.26953125" customWidth="1"/>
    <col min="12036" max="12036" width="27.26953125" bestFit="1" customWidth="1"/>
    <col min="12037" max="12037" width="15" bestFit="1" customWidth="1"/>
    <col min="12038" max="12038" width="11.453125" customWidth="1"/>
    <col min="12039" max="12039" width="15.81640625" bestFit="1" customWidth="1"/>
    <col min="12040" max="12040" width="20" bestFit="1" customWidth="1"/>
    <col min="12041" max="12041" width="17.81640625" bestFit="1" customWidth="1"/>
    <col min="12289" max="12289" width="11.453125" customWidth="1"/>
    <col min="12290" max="12290" width="14.7265625" customWidth="1"/>
    <col min="12291" max="12291" width="2.26953125" customWidth="1"/>
    <col min="12292" max="12292" width="27.26953125" bestFit="1" customWidth="1"/>
    <col min="12293" max="12293" width="15" bestFit="1" customWidth="1"/>
    <col min="12294" max="12294" width="11.453125" customWidth="1"/>
    <col min="12295" max="12295" width="15.81640625" bestFit="1" customWidth="1"/>
    <col min="12296" max="12296" width="20" bestFit="1" customWidth="1"/>
    <col min="12297" max="12297" width="17.81640625" bestFit="1" customWidth="1"/>
    <col min="12545" max="12545" width="11.453125" customWidth="1"/>
    <col min="12546" max="12546" width="14.7265625" customWidth="1"/>
    <col min="12547" max="12547" width="2.26953125" customWidth="1"/>
    <col min="12548" max="12548" width="27.26953125" bestFit="1" customWidth="1"/>
    <col min="12549" max="12549" width="15" bestFit="1" customWidth="1"/>
    <col min="12550" max="12550" width="11.453125" customWidth="1"/>
    <col min="12551" max="12551" width="15.81640625" bestFit="1" customWidth="1"/>
    <col min="12552" max="12552" width="20" bestFit="1" customWidth="1"/>
    <col min="12553" max="12553" width="17.81640625" bestFit="1" customWidth="1"/>
    <col min="12801" max="12801" width="11.453125" customWidth="1"/>
    <col min="12802" max="12802" width="14.7265625" customWidth="1"/>
    <col min="12803" max="12803" width="2.26953125" customWidth="1"/>
    <col min="12804" max="12804" width="27.26953125" bestFit="1" customWidth="1"/>
    <col min="12805" max="12805" width="15" bestFit="1" customWidth="1"/>
    <col min="12806" max="12806" width="11.453125" customWidth="1"/>
    <col min="12807" max="12807" width="15.81640625" bestFit="1" customWidth="1"/>
    <col min="12808" max="12808" width="20" bestFit="1" customWidth="1"/>
    <col min="12809" max="12809" width="17.81640625" bestFit="1" customWidth="1"/>
    <col min="13057" max="13057" width="11.453125" customWidth="1"/>
    <col min="13058" max="13058" width="14.7265625" customWidth="1"/>
    <col min="13059" max="13059" width="2.26953125" customWidth="1"/>
    <col min="13060" max="13060" width="27.26953125" bestFit="1" customWidth="1"/>
    <col min="13061" max="13061" width="15" bestFit="1" customWidth="1"/>
    <col min="13062" max="13062" width="11.453125" customWidth="1"/>
    <col min="13063" max="13063" width="15.81640625" bestFit="1" customWidth="1"/>
    <col min="13064" max="13064" width="20" bestFit="1" customWidth="1"/>
    <col min="13065" max="13065" width="17.81640625" bestFit="1" customWidth="1"/>
    <col min="13313" max="13313" width="11.453125" customWidth="1"/>
    <col min="13314" max="13314" width="14.7265625" customWidth="1"/>
    <col min="13315" max="13315" width="2.26953125" customWidth="1"/>
    <col min="13316" max="13316" width="27.26953125" bestFit="1" customWidth="1"/>
    <col min="13317" max="13317" width="15" bestFit="1" customWidth="1"/>
    <col min="13318" max="13318" width="11.453125" customWidth="1"/>
    <col min="13319" max="13319" width="15.81640625" bestFit="1" customWidth="1"/>
    <col min="13320" max="13320" width="20" bestFit="1" customWidth="1"/>
    <col min="13321" max="13321" width="17.81640625" bestFit="1" customWidth="1"/>
    <col min="13569" max="13569" width="11.453125" customWidth="1"/>
    <col min="13570" max="13570" width="14.7265625" customWidth="1"/>
    <col min="13571" max="13571" width="2.26953125" customWidth="1"/>
    <col min="13572" max="13572" width="27.26953125" bestFit="1" customWidth="1"/>
    <col min="13573" max="13573" width="15" bestFit="1" customWidth="1"/>
    <col min="13574" max="13574" width="11.453125" customWidth="1"/>
    <col min="13575" max="13575" width="15.81640625" bestFit="1" customWidth="1"/>
    <col min="13576" max="13576" width="20" bestFit="1" customWidth="1"/>
    <col min="13577" max="13577" width="17.81640625" bestFit="1" customWidth="1"/>
    <col min="13825" max="13825" width="11.453125" customWidth="1"/>
    <col min="13826" max="13826" width="14.7265625" customWidth="1"/>
    <col min="13827" max="13827" width="2.26953125" customWidth="1"/>
    <col min="13828" max="13828" width="27.26953125" bestFit="1" customWidth="1"/>
    <col min="13829" max="13829" width="15" bestFit="1" customWidth="1"/>
    <col min="13830" max="13830" width="11.453125" customWidth="1"/>
    <col min="13831" max="13831" width="15.81640625" bestFit="1" customWidth="1"/>
    <col min="13832" max="13832" width="20" bestFit="1" customWidth="1"/>
    <col min="13833" max="13833" width="17.81640625" bestFit="1" customWidth="1"/>
    <col min="14081" max="14081" width="11.453125" customWidth="1"/>
    <col min="14082" max="14082" width="14.7265625" customWidth="1"/>
    <col min="14083" max="14083" width="2.26953125" customWidth="1"/>
    <col min="14084" max="14084" width="27.26953125" bestFit="1" customWidth="1"/>
    <col min="14085" max="14085" width="15" bestFit="1" customWidth="1"/>
    <col min="14086" max="14086" width="11.453125" customWidth="1"/>
    <col min="14087" max="14087" width="15.81640625" bestFit="1" customWidth="1"/>
    <col min="14088" max="14088" width="20" bestFit="1" customWidth="1"/>
    <col min="14089" max="14089" width="17.81640625" bestFit="1" customWidth="1"/>
    <col min="14337" max="14337" width="11.453125" customWidth="1"/>
    <col min="14338" max="14338" width="14.7265625" customWidth="1"/>
    <col min="14339" max="14339" width="2.26953125" customWidth="1"/>
    <col min="14340" max="14340" width="27.26953125" bestFit="1" customWidth="1"/>
    <col min="14341" max="14341" width="15" bestFit="1" customWidth="1"/>
    <col min="14342" max="14342" width="11.453125" customWidth="1"/>
    <col min="14343" max="14343" width="15.81640625" bestFit="1" customWidth="1"/>
    <col min="14344" max="14344" width="20" bestFit="1" customWidth="1"/>
    <col min="14345" max="14345" width="17.81640625" bestFit="1" customWidth="1"/>
    <col min="14593" max="14593" width="11.453125" customWidth="1"/>
    <col min="14594" max="14594" width="14.7265625" customWidth="1"/>
    <col min="14595" max="14595" width="2.26953125" customWidth="1"/>
    <col min="14596" max="14596" width="27.26953125" bestFit="1" customWidth="1"/>
    <col min="14597" max="14597" width="15" bestFit="1" customWidth="1"/>
    <col min="14598" max="14598" width="11.453125" customWidth="1"/>
    <col min="14599" max="14599" width="15.81640625" bestFit="1" customWidth="1"/>
    <col min="14600" max="14600" width="20" bestFit="1" customWidth="1"/>
    <col min="14601" max="14601" width="17.81640625" bestFit="1" customWidth="1"/>
    <col min="14849" max="14849" width="11.453125" customWidth="1"/>
    <col min="14850" max="14850" width="14.7265625" customWidth="1"/>
    <col min="14851" max="14851" width="2.26953125" customWidth="1"/>
    <col min="14852" max="14852" width="27.26953125" bestFit="1" customWidth="1"/>
    <col min="14853" max="14853" width="15" bestFit="1" customWidth="1"/>
    <col min="14854" max="14854" width="11.453125" customWidth="1"/>
    <col min="14855" max="14855" width="15.81640625" bestFit="1" customWidth="1"/>
    <col min="14856" max="14856" width="20" bestFit="1" customWidth="1"/>
    <col min="14857" max="14857" width="17.81640625" bestFit="1" customWidth="1"/>
    <col min="15105" max="15105" width="11.453125" customWidth="1"/>
    <col min="15106" max="15106" width="14.7265625" customWidth="1"/>
    <col min="15107" max="15107" width="2.26953125" customWidth="1"/>
    <col min="15108" max="15108" width="27.26953125" bestFit="1" customWidth="1"/>
    <col min="15109" max="15109" width="15" bestFit="1" customWidth="1"/>
    <col min="15110" max="15110" width="11.453125" customWidth="1"/>
    <col min="15111" max="15111" width="15.81640625" bestFit="1" customWidth="1"/>
    <col min="15112" max="15112" width="20" bestFit="1" customWidth="1"/>
    <col min="15113" max="15113" width="17.81640625" bestFit="1" customWidth="1"/>
    <col min="15361" max="15361" width="11.453125" customWidth="1"/>
    <col min="15362" max="15362" width="14.7265625" customWidth="1"/>
    <col min="15363" max="15363" width="2.26953125" customWidth="1"/>
    <col min="15364" max="15364" width="27.26953125" bestFit="1" customWidth="1"/>
    <col min="15365" max="15365" width="15" bestFit="1" customWidth="1"/>
    <col min="15366" max="15366" width="11.453125" customWidth="1"/>
    <col min="15367" max="15367" width="15.81640625" bestFit="1" customWidth="1"/>
    <col min="15368" max="15368" width="20" bestFit="1" customWidth="1"/>
    <col min="15369" max="15369" width="17.81640625" bestFit="1" customWidth="1"/>
    <col min="15617" max="15617" width="11.453125" customWidth="1"/>
    <col min="15618" max="15618" width="14.7265625" customWidth="1"/>
    <col min="15619" max="15619" width="2.26953125" customWidth="1"/>
    <col min="15620" max="15620" width="27.26953125" bestFit="1" customWidth="1"/>
    <col min="15621" max="15621" width="15" bestFit="1" customWidth="1"/>
    <col min="15622" max="15622" width="11.453125" customWidth="1"/>
    <col min="15623" max="15623" width="15.81640625" bestFit="1" customWidth="1"/>
    <col min="15624" max="15624" width="20" bestFit="1" customWidth="1"/>
    <col min="15625" max="15625" width="17.81640625" bestFit="1" customWidth="1"/>
    <col min="15873" max="15873" width="11.453125" customWidth="1"/>
    <col min="15874" max="15874" width="14.7265625" customWidth="1"/>
    <col min="15875" max="15875" width="2.26953125" customWidth="1"/>
    <col min="15876" max="15876" width="27.26953125" bestFit="1" customWidth="1"/>
    <col min="15877" max="15877" width="15" bestFit="1" customWidth="1"/>
    <col min="15878" max="15878" width="11.453125" customWidth="1"/>
    <col min="15879" max="15879" width="15.81640625" bestFit="1" customWidth="1"/>
    <col min="15880" max="15880" width="20" bestFit="1" customWidth="1"/>
    <col min="15881" max="15881" width="17.81640625" bestFit="1" customWidth="1"/>
    <col min="16129" max="16129" width="11.453125" customWidth="1"/>
    <col min="16130" max="16130" width="14.7265625" customWidth="1"/>
    <col min="16131" max="16131" width="2.26953125" customWidth="1"/>
    <col min="16132" max="16132" width="27.26953125" bestFit="1" customWidth="1"/>
    <col min="16133" max="16133" width="15" bestFit="1" customWidth="1"/>
    <col min="16134" max="16134" width="11.453125" customWidth="1"/>
    <col min="16135" max="16135" width="15.81640625" bestFit="1" customWidth="1"/>
    <col min="16136" max="16136" width="20" bestFit="1" customWidth="1"/>
    <col min="16137" max="16137" width="17.81640625" bestFit="1" customWidth="1"/>
  </cols>
  <sheetData>
    <row r="1" spans="1:10" ht="15" thickBot="1" x14ac:dyDescent="0.4"/>
    <row r="2" spans="1:10" x14ac:dyDescent="0.35">
      <c r="A2" s="5" t="s">
        <v>15</v>
      </c>
      <c r="B2" s="6"/>
      <c r="C2" s="294" t="str">
        <f>Instructions!$C$15</f>
        <v>Project A</v>
      </c>
      <c r="D2" s="294" t="str">
        <f>Instructions!$C$15</f>
        <v>Project A</v>
      </c>
      <c r="E2" s="294" t="str">
        <f>Instructions!$C$15</f>
        <v>Project A</v>
      </c>
      <c r="F2" s="294" t="str">
        <f>Instructions!$C$15</f>
        <v>Project A</v>
      </c>
      <c r="G2" s="294" t="str">
        <f>Instructions!$C$15</f>
        <v>Project A</v>
      </c>
      <c r="H2" s="294" t="str">
        <f>Instructions!$C$15</f>
        <v>Project A</v>
      </c>
      <c r="I2" s="295" t="str">
        <f>Instructions!$C$15</f>
        <v>Project A</v>
      </c>
      <c r="J2" s="25"/>
    </row>
    <row r="3" spans="1:10" ht="15" thickBot="1" x14ac:dyDescent="0.4">
      <c r="A3" s="7" t="s">
        <v>16</v>
      </c>
      <c r="B3" s="8"/>
      <c r="C3" s="296" t="str">
        <f>Instructions!$C$17</f>
        <v>Apex Developers</v>
      </c>
      <c r="D3" s="296" t="str">
        <f>Instructions!$C$17</f>
        <v>Apex Developers</v>
      </c>
      <c r="E3" s="296" t="str">
        <f>Instructions!$C$17</f>
        <v>Apex Developers</v>
      </c>
      <c r="F3" s="296" t="str">
        <f>Instructions!$C$17</f>
        <v>Apex Developers</v>
      </c>
      <c r="G3" s="296" t="str">
        <f>Instructions!$C$17</f>
        <v>Apex Developers</v>
      </c>
      <c r="H3" s="296" t="str">
        <f>Instructions!$C$17</f>
        <v>Apex Developers</v>
      </c>
      <c r="I3" s="297" t="str">
        <f>Instructions!$C$17</f>
        <v>Apex Developers</v>
      </c>
      <c r="J3" s="25"/>
    </row>
    <row r="4" spans="1:10" x14ac:dyDescent="0.35">
      <c r="A4" s="9"/>
      <c r="C4" s="10"/>
      <c r="D4" s="10"/>
      <c r="E4" s="10"/>
      <c r="F4" s="10"/>
      <c r="G4" s="10"/>
      <c r="H4" s="10"/>
      <c r="I4" s="10"/>
      <c r="J4" s="25"/>
    </row>
    <row r="5" spans="1:10" ht="30" x14ac:dyDescent="0.6">
      <c r="A5" s="273" t="s">
        <v>172</v>
      </c>
      <c r="B5" s="273"/>
      <c r="C5" s="273"/>
      <c r="D5" s="273"/>
      <c r="E5" s="273"/>
      <c r="F5" s="273"/>
      <c r="G5" s="273"/>
      <c r="H5" s="273"/>
    </row>
    <row r="6" spans="1:10" x14ac:dyDescent="0.35">
      <c r="F6" s="3"/>
      <c r="G6" s="4"/>
      <c r="H6" s="4"/>
    </row>
    <row r="7" spans="1:10" x14ac:dyDescent="0.35">
      <c r="F7" s="3"/>
      <c r="G7" s="4"/>
      <c r="H7" s="4"/>
    </row>
    <row r="8" spans="1:10" x14ac:dyDescent="0.35">
      <c r="A8" s="1" t="s">
        <v>173</v>
      </c>
      <c r="F8" s="17">
        <f>'Dev Budget'!I147-'Dev Budget'!I118-SUM('Dev Budget'!I121:I124)</f>
        <v>1.5</v>
      </c>
      <c r="G8" s="4"/>
      <c r="H8" s="4"/>
    </row>
    <row r="9" spans="1:10" x14ac:dyDescent="0.35">
      <c r="F9" s="3"/>
      <c r="G9" s="4"/>
      <c r="H9" s="4"/>
    </row>
    <row r="10" spans="1:10" x14ac:dyDescent="0.35">
      <c r="F10" s="3"/>
      <c r="G10" s="11"/>
      <c r="H10" s="11"/>
      <c r="I10" s="11"/>
    </row>
    <row r="11" spans="1:10" x14ac:dyDescent="0.35">
      <c r="A11" s="12" t="s">
        <v>174</v>
      </c>
      <c r="B11" s="19"/>
      <c r="C11" s="19"/>
      <c r="D11" s="21" t="s">
        <v>175</v>
      </c>
      <c r="E11" s="21" t="s">
        <v>176</v>
      </c>
      <c r="F11" s="9" t="s">
        <v>177</v>
      </c>
    </row>
    <row r="12" spans="1:10" x14ac:dyDescent="0.35">
      <c r="A12" s="14" t="s">
        <v>178</v>
      </c>
      <c r="B12" s="20"/>
      <c r="C12" s="20"/>
      <c r="D12" s="26">
        <v>208</v>
      </c>
      <c r="E12" s="27" t="str">
        <f>IF($F$8&gt;D12,"Over",IF($F$8=D12,"Equal",IF($F$8&lt;D12,"Under","")))</f>
        <v>Under</v>
      </c>
      <c r="F12" s="73"/>
    </row>
    <row r="13" spans="1:10" x14ac:dyDescent="0.35">
      <c r="A13" s="14" t="s">
        <v>179</v>
      </c>
      <c r="B13" s="20"/>
      <c r="C13" s="20"/>
      <c r="D13" s="26">
        <v>254</v>
      </c>
      <c r="E13" s="27" t="str">
        <f>IF($F$8&gt;D13,"Over",IF($F$8=D13,"Equal",IF($F$8&lt;D13,"Under","")))</f>
        <v>Under</v>
      </c>
      <c r="F13" s="73"/>
    </row>
    <row r="14" spans="1:10" x14ac:dyDescent="0.35">
      <c r="A14" s="14" t="s">
        <v>180</v>
      </c>
      <c r="B14" s="20"/>
      <c r="C14" s="20"/>
      <c r="D14" s="26">
        <v>214</v>
      </c>
      <c r="E14" s="27" t="str">
        <f>IF($F$8&gt;D14,"Over",IF($F$8=D14,"Equal",IF($F$8&lt;D14,"Under","")))</f>
        <v>Under</v>
      </c>
      <c r="F14" s="73"/>
    </row>
    <row r="15" spans="1:10" x14ac:dyDescent="0.35">
      <c r="A15" s="14" t="s">
        <v>181</v>
      </c>
      <c r="B15" s="20"/>
      <c r="C15" s="20"/>
      <c r="D15" s="26">
        <v>119</v>
      </c>
      <c r="E15" s="27" t="str">
        <f>IF($F$8&gt;D15,"Over",IF($F$8=D15,"Equal",IF($F$8&lt;D15,"Under","")))</f>
        <v>Under</v>
      </c>
      <c r="F15" s="73"/>
    </row>
    <row r="16" spans="1:10" x14ac:dyDescent="0.35">
      <c r="A16" s="28" t="s">
        <v>182</v>
      </c>
      <c r="B16" s="20"/>
      <c r="C16" s="20"/>
      <c r="D16" s="29">
        <v>292.5</v>
      </c>
      <c r="E16" s="27" t="str">
        <f>IF($F$8&gt;D16,"Over",IF($F$8=D16,"Equal",IF($F$8&lt;D16,"Under","")))</f>
        <v>Under</v>
      </c>
      <c r="F16" s="73"/>
    </row>
    <row r="18" spans="1:10" ht="30" x14ac:dyDescent="0.6">
      <c r="A18" s="273" t="s">
        <v>183</v>
      </c>
      <c r="B18" s="273"/>
      <c r="C18" s="273"/>
      <c r="D18" s="273"/>
      <c r="E18" s="273"/>
      <c r="F18" s="273"/>
      <c r="G18" s="273"/>
      <c r="H18" s="273"/>
    </row>
    <row r="19" spans="1:10" x14ac:dyDescent="0.35">
      <c r="F19" s="3"/>
      <c r="G19" s="4"/>
      <c r="H19" s="4"/>
    </row>
    <row r="20" spans="1:10" x14ac:dyDescent="0.35">
      <c r="F20" s="3"/>
      <c r="G20" s="4"/>
      <c r="H20" s="4"/>
    </row>
    <row r="21" spans="1:10" x14ac:dyDescent="0.35">
      <c r="A21" s="15" t="s">
        <v>184</v>
      </c>
      <c r="B21" s="20"/>
      <c r="C21" s="20"/>
      <c r="D21" s="20"/>
      <c r="E21" s="142"/>
      <c r="F21" s="82"/>
      <c r="G21" s="4"/>
      <c r="H21" s="4"/>
    </row>
    <row r="22" spans="1:10" x14ac:dyDescent="0.35">
      <c r="A22" s="140" t="s">
        <v>185</v>
      </c>
      <c r="B22" s="141"/>
      <c r="C22" s="141"/>
      <c r="D22" s="141"/>
      <c r="E22" s="141"/>
      <c r="F22" s="82"/>
      <c r="G22" s="4"/>
      <c r="H22" s="4"/>
    </row>
    <row r="23" spans="1:10" x14ac:dyDescent="0.35">
      <c r="F23" s="3"/>
      <c r="G23" s="4"/>
      <c r="H23" s="4"/>
    </row>
    <row r="24" spans="1:10" x14ac:dyDescent="0.35">
      <c r="F24" s="3"/>
      <c r="G24" s="11" t="s">
        <v>186</v>
      </c>
      <c r="H24" s="11" t="s">
        <v>30</v>
      </c>
      <c r="I24" s="11" t="s">
        <v>187</v>
      </c>
      <c r="J24" s="30"/>
    </row>
    <row r="25" spans="1:10" x14ac:dyDescent="0.35">
      <c r="A25" s="12" t="s">
        <v>188</v>
      </c>
      <c r="B25" s="19"/>
      <c r="C25" s="19"/>
      <c r="D25" s="19"/>
      <c r="E25" s="19" t="s">
        <v>189</v>
      </c>
      <c r="F25" s="13"/>
      <c r="G25" s="4"/>
      <c r="H25" s="4"/>
    </row>
    <row r="26" spans="1:10" x14ac:dyDescent="0.35">
      <c r="A26" s="14" t="s">
        <v>190</v>
      </c>
      <c r="B26" s="20"/>
      <c r="C26" s="20"/>
      <c r="D26" s="20"/>
      <c r="E26" s="74"/>
      <c r="F26" s="16"/>
      <c r="G26" s="73"/>
      <c r="H26" s="31" t="str">
        <f t="shared" ref="H26:H35" si="0">IFERROR(G26/$F$21,"")</f>
        <v/>
      </c>
      <c r="I26" s="32"/>
    </row>
    <row r="27" spans="1:10" x14ac:dyDescent="0.35">
      <c r="A27" s="14" t="s">
        <v>191</v>
      </c>
      <c r="B27" s="20"/>
      <c r="C27" s="20"/>
      <c r="D27" s="20"/>
      <c r="E27" s="74"/>
      <c r="F27" s="16"/>
      <c r="G27" s="73"/>
      <c r="H27" s="31" t="str">
        <f t="shared" si="0"/>
        <v/>
      </c>
      <c r="I27" s="32"/>
    </row>
    <row r="28" spans="1:10" x14ac:dyDescent="0.35">
      <c r="A28" s="14" t="s">
        <v>192</v>
      </c>
      <c r="B28" s="20"/>
      <c r="C28" s="20"/>
      <c r="D28" s="20"/>
      <c r="E28" s="74"/>
      <c r="F28" s="16"/>
      <c r="G28" s="73"/>
      <c r="H28" s="31" t="str">
        <f t="shared" si="0"/>
        <v/>
      </c>
      <c r="I28" s="31" t="str">
        <f>IFERROR(G28/$F$22,"")</f>
        <v/>
      </c>
      <c r="J28" s="1"/>
    </row>
    <row r="29" spans="1:10" x14ac:dyDescent="0.35">
      <c r="A29" s="14" t="s">
        <v>193</v>
      </c>
      <c r="B29" s="20"/>
      <c r="C29" s="20"/>
      <c r="D29" s="20"/>
      <c r="E29" s="74"/>
      <c r="F29" s="16"/>
      <c r="G29" s="73"/>
      <c r="H29" s="31" t="str">
        <f t="shared" si="0"/>
        <v/>
      </c>
      <c r="I29" s="31" t="str">
        <f>IFERROR(G29/$F$22,"")</f>
        <v/>
      </c>
    </row>
    <row r="30" spans="1:10" x14ac:dyDescent="0.35">
      <c r="A30" s="14" t="s">
        <v>194</v>
      </c>
      <c r="B30" s="20"/>
      <c r="C30" s="20"/>
      <c r="D30" s="20"/>
      <c r="E30" s="74"/>
      <c r="F30" s="16"/>
      <c r="G30" s="73"/>
      <c r="H30" s="31" t="str">
        <f t="shared" si="0"/>
        <v/>
      </c>
      <c r="I30" s="32"/>
    </row>
    <row r="31" spans="1:10" x14ac:dyDescent="0.35">
      <c r="A31" s="14" t="s">
        <v>195</v>
      </c>
      <c r="B31" s="20"/>
      <c r="C31" s="20"/>
      <c r="D31" s="20"/>
      <c r="E31" s="74"/>
      <c r="F31" s="16"/>
      <c r="G31" s="73"/>
      <c r="H31" s="31" t="str">
        <f t="shared" si="0"/>
        <v/>
      </c>
      <c r="I31" s="32"/>
    </row>
    <row r="32" spans="1:10" x14ac:dyDescent="0.35">
      <c r="A32" s="14" t="s">
        <v>39</v>
      </c>
      <c r="B32" s="74"/>
      <c r="C32" s="20"/>
      <c r="D32" s="20"/>
      <c r="E32" s="74"/>
      <c r="F32" s="16"/>
      <c r="G32" s="73"/>
      <c r="H32" s="31" t="str">
        <f t="shared" si="0"/>
        <v/>
      </c>
      <c r="I32" s="32"/>
    </row>
    <row r="33" spans="1:9" x14ac:dyDescent="0.35">
      <c r="A33" s="14" t="s">
        <v>39</v>
      </c>
      <c r="B33" s="74"/>
      <c r="C33" s="20"/>
      <c r="D33" s="20"/>
      <c r="E33" s="74"/>
      <c r="F33" s="16"/>
      <c r="G33" s="73"/>
      <c r="H33" s="31"/>
      <c r="I33" s="32"/>
    </row>
    <row r="34" spans="1:9" x14ac:dyDescent="0.35">
      <c r="A34" s="14" t="s">
        <v>39</v>
      </c>
      <c r="B34" s="74"/>
      <c r="C34" s="20"/>
      <c r="D34" s="20"/>
      <c r="E34" s="74"/>
      <c r="F34" s="16"/>
      <c r="G34" s="73"/>
      <c r="H34" s="31"/>
      <c r="I34" s="32"/>
    </row>
    <row r="35" spans="1:9" x14ac:dyDescent="0.35">
      <c r="A35" s="14" t="s">
        <v>39</v>
      </c>
      <c r="B35" s="74"/>
      <c r="C35" s="20"/>
      <c r="D35" s="20"/>
      <c r="E35" s="74"/>
      <c r="F35" s="16"/>
      <c r="G35" s="73"/>
      <c r="H35" s="31" t="str">
        <f t="shared" si="0"/>
        <v/>
      </c>
      <c r="I35" s="32"/>
    </row>
    <row r="36" spans="1:9" x14ac:dyDescent="0.35">
      <c r="A36" s="22" t="s">
        <v>196</v>
      </c>
      <c r="B36" s="23"/>
      <c r="C36" s="23"/>
      <c r="D36" s="23"/>
      <c r="E36" s="23"/>
      <c r="F36" s="24"/>
      <c r="G36" s="18">
        <f>SUM(G26:G35)</f>
        <v>0</v>
      </c>
      <c r="H36" s="18">
        <f>SUM(H26:H35)</f>
        <v>0</v>
      </c>
      <c r="I36" s="18">
        <f>SUM(I26:I35)</f>
        <v>0</v>
      </c>
    </row>
  </sheetData>
  <sheetProtection algorithmName="SHA-512" hashValue="RZsIA1hBNB7Hnci3n+b35wme1nXmK4i38f16E/Oz9QhYUUKEv9zM3xe+0US1UfQ0n4Uo+uC16MCYnFuy7mIoVA==" saltValue="pEL968qD//DFm5znTFKerw==" spinCount="100000" sheet="1" objects="1" scenarios="1"/>
  <mergeCells count="4">
    <mergeCell ref="C2:I2"/>
    <mergeCell ref="C3:I3"/>
    <mergeCell ref="A5:H5"/>
    <mergeCell ref="A18:H18"/>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4D607-F26E-42C4-866D-9801380C0F42}">
  <sheetPr>
    <tabColor theme="4" tint="0.79998168889431442"/>
  </sheetPr>
  <dimension ref="A1:AC132"/>
  <sheetViews>
    <sheetView showGridLines="0" tabSelected="1" topLeftCell="A6" workbookViewId="0">
      <selection activeCell="W120" sqref="W120"/>
    </sheetView>
  </sheetViews>
  <sheetFormatPr defaultRowHeight="12.5" x14ac:dyDescent="0.25"/>
  <cols>
    <col min="1" max="1" width="26.81640625" style="175" customWidth="1"/>
    <col min="2" max="2" width="20.81640625" style="175" customWidth="1"/>
    <col min="3" max="4" width="10.81640625" style="175" customWidth="1"/>
    <col min="5" max="5" width="23.1796875" style="175" customWidth="1"/>
    <col min="6" max="15" width="21.453125" style="175" customWidth="1"/>
    <col min="16" max="19" width="10.81640625" style="175" customWidth="1"/>
    <col min="20" max="29" width="17.1796875" style="175" customWidth="1"/>
    <col min="30" max="256" width="9.1796875" style="175"/>
    <col min="257" max="257" width="10.81640625" style="175" customWidth="1"/>
    <col min="258" max="258" width="11.26953125" style="175" customWidth="1"/>
    <col min="259" max="260" width="10.81640625" style="175" customWidth="1"/>
    <col min="261" max="261" width="10.453125" style="175" customWidth="1"/>
    <col min="262" max="262" width="10.81640625" style="175" bestFit="1" customWidth="1"/>
    <col min="263" max="263" width="10.26953125" style="175" customWidth="1"/>
    <col min="264" max="264" width="9.1796875" style="175"/>
    <col min="265" max="266" width="9.26953125" style="175" customWidth="1"/>
    <col min="267" max="267" width="10.54296875" style="175" customWidth="1"/>
    <col min="268" max="268" width="9.26953125" style="175" customWidth="1"/>
    <col min="269" max="271" width="9.1796875" style="175"/>
    <col min="272" max="275" width="10.81640625" style="175" customWidth="1"/>
    <col min="276" max="512" width="9.1796875" style="175"/>
    <col min="513" max="513" width="10.81640625" style="175" customWidth="1"/>
    <col min="514" max="514" width="11.26953125" style="175" customWidth="1"/>
    <col min="515" max="516" width="10.81640625" style="175" customWidth="1"/>
    <col min="517" max="517" width="10.453125" style="175" customWidth="1"/>
    <col min="518" max="518" width="10.81640625" style="175" bestFit="1" customWidth="1"/>
    <col min="519" max="519" width="10.26953125" style="175" customWidth="1"/>
    <col min="520" max="520" width="9.1796875" style="175"/>
    <col min="521" max="522" width="9.26953125" style="175" customWidth="1"/>
    <col min="523" max="523" width="10.54296875" style="175" customWidth="1"/>
    <col min="524" max="524" width="9.26953125" style="175" customWidth="1"/>
    <col min="525" max="527" width="9.1796875" style="175"/>
    <col min="528" max="531" width="10.81640625" style="175" customWidth="1"/>
    <col min="532" max="768" width="9.1796875" style="175"/>
    <col min="769" max="769" width="10.81640625" style="175" customWidth="1"/>
    <col min="770" max="770" width="11.26953125" style="175" customWidth="1"/>
    <col min="771" max="772" width="10.81640625" style="175" customWidth="1"/>
    <col min="773" max="773" width="10.453125" style="175" customWidth="1"/>
    <col min="774" max="774" width="10.81640625" style="175" bestFit="1" customWidth="1"/>
    <col min="775" max="775" width="10.26953125" style="175" customWidth="1"/>
    <col min="776" max="776" width="9.1796875" style="175"/>
    <col min="777" max="778" width="9.26953125" style="175" customWidth="1"/>
    <col min="779" max="779" width="10.54296875" style="175" customWidth="1"/>
    <col min="780" max="780" width="9.26953125" style="175" customWidth="1"/>
    <col min="781" max="783" width="9.1796875" style="175"/>
    <col min="784" max="787" width="10.81640625" style="175" customWidth="1"/>
    <col min="788" max="1024" width="9.1796875" style="175"/>
    <col min="1025" max="1025" width="10.81640625" style="175" customWidth="1"/>
    <col min="1026" max="1026" width="11.26953125" style="175" customWidth="1"/>
    <col min="1027" max="1028" width="10.81640625" style="175" customWidth="1"/>
    <col min="1029" max="1029" width="10.453125" style="175" customWidth="1"/>
    <col min="1030" max="1030" width="10.81640625" style="175" bestFit="1" customWidth="1"/>
    <col min="1031" max="1031" width="10.26953125" style="175" customWidth="1"/>
    <col min="1032" max="1032" width="9.1796875" style="175"/>
    <col min="1033" max="1034" width="9.26953125" style="175" customWidth="1"/>
    <col min="1035" max="1035" width="10.54296875" style="175" customWidth="1"/>
    <col min="1036" max="1036" width="9.26953125" style="175" customWidth="1"/>
    <col min="1037" max="1039" width="9.1796875" style="175"/>
    <col min="1040" max="1043" width="10.81640625" style="175" customWidth="1"/>
    <col min="1044" max="1280" width="9.1796875" style="175"/>
    <col min="1281" max="1281" width="10.81640625" style="175" customWidth="1"/>
    <col min="1282" max="1282" width="11.26953125" style="175" customWidth="1"/>
    <col min="1283" max="1284" width="10.81640625" style="175" customWidth="1"/>
    <col min="1285" max="1285" width="10.453125" style="175" customWidth="1"/>
    <col min="1286" max="1286" width="10.81640625" style="175" bestFit="1" customWidth="1"/>
    <col min="1287" max="1287" width="10.26953125" style="175" customWidth="1"/>
    <col min="1288" max="1288" width="9.1796875" style="175"/>
    <col min="1289" max="1290" width="9.26953125" style="175" customWidth="1"/>
    <col min="1291" max="1291" width="10.54296875" style="175" customWidth="1"/>
    <col min="1292" max="1292" width="9.26953125" style="175" customWidth="1"/>
    <col min="1293" max="1295" width="9.1796875" style="175"/>
    <col min="1296" max="1299" width="10.81640625" style="175" customWidth="1"/>
    <col min="1300" max="1536" width="9.1796875" style="175"/>
    <col min="1537" max="1537" width="10.81640625" style="175" customWidth="1"/>
    <col min="1538" max="1538" width="11.26953125" style="175" customWidth="1"/>
    <col min="1539" max="1540" width="10.81640625" style="175" customWidth="1"/>
    <col min="1541" max="1541" width="10.453125" style="175" customWidth="1"/>
    <col min="1542" max="1542" width="10.81640625" style="175" bestFit="1" customWidth="1"/>
    <col min="1543" max="1543" width="10.26953125" style="175" customWidth="1"/>
    <col min="1544" max="1544" width="9.1796875" style="175"/>
    <col min="1545" max="1546" width="9.26953125" style="175" customWidth="1"/>
    <col min="1547" max="1547" width="10.54296875" style="175" customWidth="1"/>
    <col min="1548" max="1548" width="9.26953125" style="175" customWidth="1"/>
    <col min="1549" max="1551" width="9.1796875" style="175"/>
    <col min="1552" max="1555" width="10.81640625" style="175" customWidth="1"/>
    <col min="1556" max="1792" width="9.1796875" style="175"/>
    <col min="1793" max="1793" width="10.81640625" style="175" customWidth="1"/>
    <col min="1794" max="1794" width="11.26953125" style="175" customWidth="1"/>
    <col min="1795" max="1796" width="10.81640625" style="175" customWidth="1"/>
    <col min="1797" max="1797" width="10.453125" style="175" customWidth="1"/>
    <col min="1798" max="1798" width="10.81640625" style="175" bestFit="1" customWidth="1"/>
    <col min="1799" max="1799" width="10.26953125" style="175" customWidth="1"/>
    <col min="1800" max="1800" width="9.1796875" style="175"/>
    <col min="1801" max="1802" width="9.26953125" style="175" customWidth="1"/>
    <col min="1803" max="1803" width="10.54296875" style="175" customWidth="1"/>
    <col min="1804" max="1804" width="9.26953125" style="175" customWidth="1"/>
    <col min="1805" max="1807" width="9.1796875" style="175"/>
    <col min="1808" max="1811" width="10.81640625" style="175" customWidth="1"/>
    <col min="1812" max="2048" width="9.1796875" style="175"/>
    <col min="2049" max="2049" width="10.81640625" style="175" customWidth="1"/>
    <col min="2050" max="2050" width="11.26953125" style="175" customWidth="1"/>
    <col min="2051" max="2052" width="10.81640625" style="175" customWidth="1"/>
    <col min="2053" max="2053" width="10.453125" style="175" customWidth="1"/>
    <col min="2054" max="2054" width="10.81640625" style="175" bestFit="1" customWidth="1"/>
    <col min="2055" max="2055" width="10.26953125" style="175" customWidth="1"/>
    <col min="2056" max="2056" width="9.1796875" style="175"/>
    <col min="2057" max="2058" width="9.26953125" style="175" customWidth="1"/>
    <col min="2059" max="2059" width="10.54296875" style="175" customWidth="1"/>
    <col min="2060" max="2060" width="9.26953125" style="175" customWidth="1"/>
    <col min="2061" max="2063" width="9.1796875" style="175"/>
    <col min="2064" max="2067" width="10.81640625" style="175" customWidth="1"/>
    <col min="2068" max="2304" width="9.1796875" style="175"/>
    <col min="2305" max="2305" width="10.81640625" style="175" customWidth="1"/>
    <col min="2306" max="2306" width="11.26953125" style="175" customWidth="1"/>
    <col min="2307" max="2308" width="10.81640625" style="175" customWidth="1"/>
    <col min="2309" max="2309" width="10.453125" style="175" customWidth="1"/>
    <col min="2310" max="2310" width="10.81640625" style="175" bestFit="1" customWidth="1"/>
    <col min="2311" max="2311" width="10.26953125" style="175" customWidth="1"/>
    <col min="2312" max="2312" width="9.1796875" style="175"/>
    <col min="2313" max="2314" width="9.26953125" style="175" customWidth="1"/>
    <col min="2315" max="2315" width="10.54296875" style="175" customWidth="1"/>
    <col min="2316" max="2316" width="9.26953125" style="175" customWidth="1"/>
    <col min="2317" max="2319" width="9.1796875" style="175"/>
    <col min="2320" max="2323" width="10.81640625" style="175" customWidth="1"/>
    <col min="2324" max="2560" width="9.1796875" style="175"/>
    <col min="2561" max="2561" width="10.81640625" style="175" customWidth="1"/>
    <col min="2562" max="2562" width="11.26953125" style="175" customWidth="1"/>
    <col min="2563" max="2564" width="10.81640625" style="175" customWidth="1"/>
    <col min="2565" max="2565" width="10.453125" style="175" customWidth="1"/>
    <col min="2566" max="2566" width="10.81640625" style="175" bestFit="1" customWidth="1"/>
    <col min="2567" max="2567" width="10.26953125" style="175" customWidth="1"/>
    <col min="2568" max="2568" width="9.1796875" style="175"/>
    <col min="2569" max="2570" width="9.26953125" style="175" customWidth="1"/>
    <col min="2571" max="2571" width="10.54296875" style="175" customWidth="1"/>
    <col min="2572" max="2572" width="9.26953125" style="175" customWidth="1"/>
    <col min="2573" max="2575" width="9.1796875" style="175"/>
    <col min="2576" max="2579" width="10.81640625" style="175" customWidth="1"/>
    <col min="2580" max="2816" width="9.1796875" style="175"/>
    <col min="2817" max="2817" width="10.81640625" style="175" customWidth="1"/>
    <col min="2818" max="2818" width="11.26953125" style="175" customWidth="1"/>
    <col min="2819" max="2820" width="10.81640625" style="175" customWidth="1"/>
    <col min="2821" max="2821" width="10.453125" style="175" customWidth="1"/>
    <col min="2822" max="2822" width="10.81640625" style="175" bestFit="1" customWidth="1"/>
    <col min="2823" max="2823" width="10.26953125" style="175" customWidth="1"/>
    <col min="2824" max="2824" width="9.1796875" style="175"/>
    <col min="2825" max="2826" width="9.26953125" style="175" customWidth="1"/>
    <col min="2827" max="2827" width="10.54296875" style="175" customWidth="1"/>
    <col min="2828" max="2828" width="9.26953125" style="175" customWidth="1"/>
    <col min="2829" max="2831" width="9.1796875" style="175"/>
    <col min="2832" max="2835" width="10.81640625" style="175" customWidth="1"/>
    <col min="2836" max="3072" width="9.1796875" style="175"/>
    <col min="3073" max="3073" width="10.81640625" style="175" customWidth="1"/>
    <col min="3074" max="3074" width="11.26953125" style="175" customWidth="1"/>
    <col min="3075" max="3076" width="10.81640625" style="175" customWidth="1"/>
    <col min="3077" max="3077" width="10.453125" style="175" customWidth="1"/>
    <col min="3078" max="3078" width="10.81640625" style="175" bestFit="1" customWidth="1"/>
    <col min="3079" max="3079" width="10.26953125" style="175" customWidth="1"/>
    <col min="3080" max="3080" width="9.1796875" style="175"/>
    <col min="3081" max="3082" width="9.26953125" style="175" customWidth="1"/>
    <col min="3083" max="3083" width="10.54296875" style="175" customWidth="1"/>
    <col min="3084" max="3084" width="9.26953125" style="175" customWidth="1"/>
    <col min="3085" max="3087" width="9.1796875" style="175"/>
    <col min="3088" max="3091" width="10.81640625" style="175" customWidth="1"/>
    <col min="3092" max="3328" width="9.1796875" style="175"/>
    <col min="3329" max="3329" width="10.81640625" style="175" customWidth="1"/>
    <col min="3330" max="3330" width="11.26953125" style="175" customWidth="1"/>
    <col min="3331" max="3332" width="10.81640625" style="175" customWidth="1"/>
    <col min="3333" max="3333" width="10.453125" style="175" customWidth="1"/>
    <col min="3334" max="3334" width="10.81640625" style="175" bestFit="1" customWidth="1"/>
    <col min="3335" max="3335" width="10.26953125" style="175" customWidth="1"/>
    <col min="3336" max="3336" width="9.1796875" style="175"/>
    <col min="3337" max="3338" width="9.26953125" style="175" customWidth="1"/>
    <col min="3339" max="3339" width="10.54296875" style="175" customWidth="1"/>
    <col min="3340" max="3340" width="9.26953125" style="175" customWidth="1"/>
    <col min="3341" max="3343" width="9.1796875" style="175"/>
    <col min="3344" max="3347" width="10.81640625" style="175" customWidth="1"/>
    <col min="3348" max="3584" width="9.1796875" style="175"/>
    <col min="3585" max="3585" width="10.81640625" style="175" customWidth="1"/>
    <col min="3586" max="3586" width="11.26953125" style="175" customWidth="1"/>
    <col min="3587" max="3588" width="10.81640625" style="175" customWidth="1"/>
    <col min="3589" max="3589" width="10.453125" style="175" customWidth="1"/>
    <col min="3590" max="3590" width="10.81640625" style="175" bestFit="1" customWidth="1"/>
    <col min="3591" max="3591" width="10.26953125" style="175" customWidth="1"/>
    <col min="3592" max="3592" width="9.1796875" style="175"/>
    <col min="3593" max="3594" width="9.26953125" style="175" customWidth="1"/>
    <col min="3595" max="3595" width="10.54296875" style="175" customWidth="1"/>
    <col min="3596" max="3596" width="9.26953125" style="175" customWidth="1"/>
    <col min="3597" max="3599" width="9.1796875" style="175"/>
    <col min="3600" max="3603" width="10.81640625" style="175" customWidth="1"/>
    <col min="3604" max="3840" width="9.1796875" style="175"/>
    <col min="3841" max="3841" width="10.81640625" style="175" customWidth="1"/>
    <col min="3842" max="3842" width="11.26953125" style="175" customWidth="1"/>
    <col min="3843" max="3844" width="10.81640625" style="175" customWidth="1"/>
    <col min="3845" max="3845" width="10.453125" style="175" customWidth="1"/>
    <col min="3846" max="3846" width="10.81640625" style="175" bestFit="1" customWidth="1"/>
    <col min="3847" max="3847" width="10.26953125" style="175" customWidth="1"/>
    <col min="3848" max="3848" width="9.1796875" style="175"/>
    <col min="3849" max="3850" width="9.26953125" style="175" customWidth="1"/>
    <col min="3851" max="3851" width="10.54296875" style="175" customWidth="1"/>
    <col min="3852" max="3852" width="9.26953125" style="175" customWidth="1"/>
    <col min="3853" max="3855" width="9.1796875" style="175"/>
    <col min="3856" max="3859" width="10.81640625" style="175" customWidth="1"/>
    <col min="3860" max="4096" width="9.1796875" style="175"/>
    <col min="4097" max="4097" width="10.81640625" style="175" customWidth="1"/>
    <col min="4098" max="4098" width="11.26953125" style="175" customWidth="1"/>
    <col min="4099" max="4100" width="10.81640625" style="175" customWidth="1"/>
    <col min="4101" max="4101" width="10.453125" style="175" customWidth="1"/>
    <col min="4102" max="4102" width="10.81640625" style="175" bestFit="1" customWidth="1"/>
    <col min="4103" max="4103" width="10.26953125" style="175" customWidth="1"/>
    <col min="4104" max="4104" width="9.1796875" style="175"/>
    <col min="4105" max="4106" width="9.26953125" style="175" customWidth="1"/>
    <col min="4107" max="4107" width="10.54296875" style="175" customWidth="1"/>
    <col min="4108" max="4108" width="9.26953125" style="175" customWidth="1"/>
    <col min="4109" max="4111" width="9.1796875" style="175"/>
    <col min="4112" max="4115" width="10.81640625" style="175" customWidth="1"/>
    <col min="4116" max="4352" width="9.1796875" style="175"/>
    <col min="4353" max="4353" width="10.81640625" style="175" customWidth="1"/>
    <col min="4354" max="4354" width="11.26953125" style="175" customWidth="1"/>
    <col min="4355" max="4356" width="10.81640625" style="175" customWidth="1"/>
    <col min="4357" max="4357" width="10.453125" style="175" customWidth="1"/>
    <col min="4358" max="4358" width="10.81640625" style="175" bestFit="1" customWidth="1"/>
    <col min="4359" max="4359" width="10.26953125" style="175" customWidth="1"/>
    <col min="4360" max="4360" width="9.1796875" style="175"/>
    <col min="4361" max="4362" width="9.26953125" style="175" customWidth="1"/>
    <col min="4363" max="4363" width="10.54296875" style="175" customWidth="1"/>
    <col min="4364" max="4364" width="9.26953125" style="175" customWidth="1"/>
    <col min="4365" max="4367" width="9.1796875" style="175"/>
    <col min="4368" max="4371" width="10.81640625" style="175" customWidth="1"/>
    <col min="4372" max="4608" width="9.1796875" style="175"/>
    <col min="4609" max="4609" width="10.81640625" style="175" customWidth="1"/>
    <col min="4610" max="4610" width="11.26953125" style="175" customWidth="1"/>
    <col min="4611" max="4612" width="10.81640625" style="175" customWidth="1"/>
    <col min="4613" max="4613" width="10.453125" style="175" customWidth="1"/>
    <col min="4614" max="4614" width="10.81640625" style="175" bestFit="1" customWidth="1"/>
    <col min="4615" max="4615" width="10.26953125" style="175" customWidth="1"/>
    <col min="4616" max="4616" width="9.1796875" style="175"/>
    <col min="4617" max="4618" width="9.26953125" style="175" customWidth="1"/>
    <col min="4619" max="4619" width="10.54296875" style="175" customWidth="1"/>
    <col min="4620" max="4620" width="9.26953125" style="175" customWidth="1"/>
    <col min="4621" max="4623" width="9.1796875" style="175"/>
    <col min="4624" max="4627" width="10.81640625" style="175" customWidth="1"/>
    <col min="4628" max="4864" width="9.1796875" style="175"/>
    <col min="4865" max="4865" width="10.81640625" style="175" customWidth="1"/>
    <col min="4866" max="4866" width="11.26953125" style="175" customWidth="1"/>
    <col min="4867" max="4868" width="10.81640625" style="175" customWidth="1"/>
    <col min="4869" max="4869" width="10.453125" style="175" customWidth="1"/>
    <col min="4870" max="4870" width="10.81640625" style="175" bestFit="1" customWidth="1"/>
    <col min="4871" max="4871" width="10.26953125" style="175" customWidth="1"/>
    <col min="4872" max="4872" width="9.1796875" style="175"/>
    <col min="4873" max="4874" width="9.26953125" style="175" customWidth="1"/>
    <col min="4875" max="4875" width="10.54296875" style="175" customWidth="1"/>
    <col min="4876" max="4876" width="9.26953125" style="175" customWidth="1"/>
    <col min="4877" max="4879" width="9.1796875" style="175"/>
    <col min="4880" max="4883" width="10.81640625" style="175" customWidth="1"/>
    <col min="4884" max="5120" width="9.1796875" style="175"/>
    <col min="5121" max="5121" width="10.81640625" style="175" customWidth="1"/>
    <col min="5122" max="5122" width="11.26953125" style="175" customWidth="1"/>
    <col min="5123" max="5124" width="10.81640625" style="175" customWidth="1"/>
    <col min="5125" max="5125" width="10.453125" style="175" customWidth="1"/>
    <col min="5126" max="5126" width="10.81640625" style="175" bestFit="1" customWidth="1"/>
    <col min="5127" max="5127" width="10.26953125" style="175" customWidth="1"/>
    <col min="5128" max="5128" width="9.1796875" style="175"/>
    <col min="5129" max="5130" width="9.26953125" style="175" customWidth="1"/>
    <col min="5131" max="5131" width="10.54296875" style="175" customWidth="1"/>
    <col min="5132" max="5132" width="9.26953125" style="175" customWidth="1"/>
    <col min="5133" max="5135" width="9.1796875" style="175"/>
    <col min="5136" max="5139" width="10.81640625" style="175" customWidth="1"/>
    <col min="5140" max="5376" width="9.1796875" style="175"/>
    <col min="5377" max="5377" width="10.81640625" style="175" customWidth="1"/>
    <col min="5378" max="5378" width="11.26953125" style="175" customWidth="1"/>
    <col min="5379" max="5380" width="10.81640625" style="175" customWidth="1"/>
    <col min="5381" max="5381" width="10.453125" style="175" customWidth="1"/>
    <col min="5382" max="5382" width="10.81640625" style="175" bestFit="1" customWidth="1"/>
    <col min="5383" max="5383" width="10.26953125" style="175" customWidth="1"/>
    <col min="5384" max="5384" width="9.1796875" style="175"/>
    <col min="5385" max="5386" width="9.26953125" style="175" customWidth="1"/>
    <col min="5387" max="5387" width="10.54296875" style="175" customWidth="1"/>
    <col min="5388" max="5388" width="9.26953125" style="175" customWidth="1"/>
    <col min="5389" max="5391" width="9.1796875" style="175"/>
    <col min="5392" max="5395" width="10.81640625" style="175" customWidth="1"/>
    <col min="5396" max="5632" width="9.1796875" style="175"/>
    <col min="5633" max="5633" width="10.81640625" style="175" customWidth="1"/>
    <col min="5634" max="5634" width="11.26953125" style="175" customWidth="1"/>
    <col min="5635" max="5636" width="10.81640625" style="175" customWidth="1"/>
    <col min="5637" max="5637" width="10.453125" style="175" customWidth="1"/>
    <col min="5638" max="5638" width="10.81640625" style="175" bestFit="1" customWidth="1"/>
    <col min="5639" max="5639" width="10.26953125" style="175" customWidth="1"/>
    <col min="5640" max="5640" width="9.1796875" style="175"/>
    <col min="5641" max="5642" width="9.26953125" style="175" customWidth="1"/>
    <col min="5643" max="5643" width="10.54296875" style="175" customWidth="1"/>
    <col min="5644" max="5644" width="9.26953125" style="175" customWidth="1"/>
    <col min="5645" max="5647" width="9.1796875" style="175"/>
    <col min="5648" max="5651" width="10.81640625" style="175" customWidth="1"/>
    <col min="5652" max="5888" width="9.1796875" style="175"/>
    <col min="5889" max="5889" width="10.81640625" style="175" customWidth="1"/>
    <col min="5890" max="5890" width="11.26953125" style="175" customWidth="1"/>
    <col min="5891" max="5892" width="10.81640625" style="175" customWidth="1"/>
    <col min="5893" max="5893" width="10.453125" style="175" customWidth="1"/>
    <col min="5894" max="5894" width="10.81640625" style="175" bestFit="1" customWidth="1"/>
    <col min="5895" max="5895" width="10.26953125" style="175" customWidth="1"/>
    <col min="5896" max="5896" width="9.1796875" style="175"/>
    <col min="5897" max="5898" width="9.26953125" style="175" customWidth="1"/>
    <col min="5899" max="5899" width="10.54296875" style="175" customWidth="1"/>
    <col min="5900" max="5900" width="9.26953125" style="175" customWidth="1"/>
    <col min="5901" max="5903" width="9.1796875" style="175"/>
    <col min="5904" max="5907" width="10.81640625" style="175" customWidth="1"/>
    <col min="5908" max="6144" width="9.1796875" style="175"/>
    <col min="6145" max="6145" width="10.81640625" style="175" customWidth="1"/>
    <col min="6146" max="6146" width="11.26953125" style="175" customWidth="1"/>
    <col min="6147" max="6148" width="10.81640625" style="175" customWidth="1"/>
    <col min="6149" max="6149" width="10.453125" style="175" customWidth="1"/>
    <col min="6150" max="6150" width="10.81640625" style="175" bestFit="1" customWidth="1"/>
    <col min="6151" max="6151" width="10.26953125" style="175" customWidth="1"/>
    <col min="6152" max="6152" width="9.1796875" style="175"/>
    <col min="6153" max="6154" width="9.26953125" style="175" customWidth="1"/>
    <col min="6155" max="6155" width="10.54296875" style="175" customWidth="1"/>
    <col min="6156" max="6156" width="9.26953125" style="175" customWidth="1"/>
    <col min="6157" max="6159" width="9.1796875" style="175"/>
    <col min="6160" max="6163" width="10.81640625" style="175" customWidth="1"/>
    <col min="6164" max="6400" width="9.1796875" style="175"/>
    <col min="6401" max="6401" width="10.81640625" style="175" customWidth="1"/>
    <col min="6402" max="6402" width="11.26953125" style="175" customWidth="1"/>
    <col min="6403" max="6404" width="10.81640625" style="175" customWidth="1"/>
    <col min="6405" max="6405" width="10.453125" style="175" customWidth="1"/>
    <col min="6406" max="6406" width="10.81640625" style="175" bestFit="1" customWidth="1"/>
    <col min="6407" max="6407" width="10.26953125" style="175" customWidth="1"/>
    <col min="6408" max="6408" width="9.1796875" style="175"/>
    <col min="6409" max="6410" width="9.26953125" style="175" customWidth="1"/>
    <col min="6411" max="6411" width="10.54296875" style="175" customWidth="1"/>
    <col min="6412" max="6412" width="9.26953125" style="175" customWidth="1"/>
    <col min="6413" max="6415" width="9.1796875" style="175"/>
    <col min="6416" max="6419" width="10.81640625" style="175" customWidth="1"/>
    <col min="6420" max="6656" width="9.1796875" style="175"/>
    <col min="6657" max="6657" width="10.81640625" style="175" customWidth="1"/>
    <col min="6658" max="6658" width="11.26953125" style="175" customWidth="1"/>
    <col min="6659" max="6660" width="10.81640625" style="175" customWidth="1"/>
    <col min="6661" max="6661" width="10.453125" style="175" customWidth="1"/>
    <col min="6662" max="6662" width="10.81640625" style="175" bestFit="1" customWidth="1"/>
    <col min="6663" max="6663" width="10.26953125" style="175" customWidth="1"/>
    <col min="6664" max="6664" width="9.1796875" style="175"/>
    <col min="6665" max="6666" width="9.26953125" style="175" customWidth="1"/>
    <col min="6667" max="6667" width="10.54296875" style="175" customWidth="1"/>
    <col min="6668" max="6668" width="9.26953125" style="175" customWidth="1"/>
    <col min="6669" max="6671" width="9.1796875" style="175"/>
    <col min="6672" max="6675" width="10.81640625" style="175" customWidth="1"/>
    <col min="6676" max="6912" width="9.1796875" style="175"/>
    <col min="6913" max="6913" width="10.81640625" style="175" customWidth="1"/>
    <col min="6914" max="6914" width="11.26953125" style="175" customWidth="1"/>
    <col min="6915" max="6916" width="10.81640625" style="175" customWidth="1"/>
    <col min="6917" max="6917" width="10.453125" style="175" customWidth="1"/>
    <col min="6918" max="6918" width="10.81640625" style="175" bestFit="1" customWidth="1"/>
    <col min="6919" max="6919" width="10.26953125" style="175" customWidth="1"/>
    <col min="6920" max="6920" width="9.1796875" style="175"/>
    <col min="6921" max="6922" width="9.26953125" style="175" customWidth="1"/>
    <col min="6923" max="6923" width="10.54296875" style="175" customWidth="1"/>
    <col min="6924" max="6924" width="9.26953125" style="175" customWidth="1"/>
    <col min="6925" max="6927" width="9.1796875" style="175"/>
    <col min="6928" max="6931" width="10.81640625" style="175" customWidth="1"/>
    <col min="6932" max="7168" width="9.1796875" style="175"/>
    <col min="7169" max="7169" width="10.81640625" style="175" customWidth="1"/>
    <col min="7170" max="7170" width="11.26953125" style="175" customWidth="1"/>
    <col min="7171" max="7172" width="10.81640625" style="175" customWidth="1"/>
    <col min="7173" max="7173" width="10.453125" style="175" customWidth="1"/>
    <col min="7174" max="7174" width="10.81640625" style="175" bestFit="1" customWidth="1"/>
    <col min="7175" max="7175" width="10.26953125" style="175" customWidth="1"/>
    <col min="7176" max="7176" width="9.1796875" style="175"/>
    <col min="7177" max="7178" width="9.26953125" style="175" customWidth="1"/>
    <col min="7179" max="7179" width="10.54296875" style="175" customWidth="1"/>
    <col min="7180" max="7180" width="9.26953125" style="175" customWidth="1"/>
    <col min="7181" max="7183" width="9.1796875" style="175"/>
    <col min="7184" max="7187" width="10.81640625" style="175" customWidth="1"/>
    <col min="7188" max="7424" width="9.1796875" style="175"/>
    <col min="7425" max="7425" width="10.81640625" style="175" customWidth="1"/>
    <col min="7426" max="7426" width="11.26953125" style="175" customWidth="1"/>
    <col min="7427" max="7428" width="10.81640625" style="175" customWidth="1"/>
    <col min="7429" max="7429" width="10.453125" style="175" customWidth="1"/>
    <col min="7430" max="7430" width="10.81640625" style="175" bestFit="1" customWidth="1"/>
    <col min="7431" max="7431" width="10.26953125" style="175" customWidth="1"/>
    <col min="7432" max="7432" width="9.1796875" style="175"/>
    <col min="7433" max="7434" width="9.26953125" style="175" customWidth="1"/>
    <col min="7435" max="7435" width="10.54296875" style="175" customWidth="1"/>
    <col min="7436" max="7436" width="9.26953125" style="175" customWidth="1"/>
    <col min="7437" max="7439" width="9.1796875" style="175"/>
    <col min="7440" max="7443" width="10.81640625" style="175" customWidth="1"/>
    <col min="7444" max="7680" width="9.1796875" style="175"/>
    <col min="7681" max="7681" width="10.81640625" style="175" customWidth="1"/>
    <col min="7682" max="7682" width="11.26953125" style="175" customWidth="1"/>
    <col min="7683" max="7684" width="10.81640625" style="175" customWidth="1"/>
    <col min="7685" max="7685" width="10.453125" style="175" customWidth="1"/>
    <col min="7686" max="7686" width="10.81640625" style="175" bestFit="1" customWidth="1"/>
    <col min="7687" max="7687" width="10.26953125" style="175" customWidth="1"/>
    <col min="7688" max="7688" width="9.1796875" style="175"/>
    <col min="7689" max="7690" width="9.26953125" style="175" customWidth="1"/>
    <col min="7691" max="7691" width="10.54296875" style="175" customWidth="1"/>
    <col min="7692" max="7692" width="9.26953125" style="175" customWidth="1"/>
    <col min="7693" max="7695" width="9.1796875" style="175"/>
    <col min="7696" max="7699" width="10.81640625" style="175" customWidth="1"/>
    <col min="7700" max="7936" width="9.1796875" style="175"/>
    <col min="7937" max="7937" width="10.81640625" style="175" customWidth="1"/>
    <col min="7938" max="7938" width="11.26953125" style="175" customWidth="1"/>
    <col min="7939" max="7940" width="10.81640625" style="175" customWidth="1"/>
    <col min="7941" max="7941" width="10.453125" style="175" customWidth="1"/>
    <col min="7942" max="7942" width="10.81640625" style="175" bestFit="1" customWidth="1"/>
    <col min="7943" max="7943" width="10.26953125" style="175" customWidth="1"/>
    <col min="7944" max="7944" width="9.1796875" style="175"/>
    <col min="7945" max="7946" width="9.26953125" style="175" customWidth="1"/>
    <col min="7947" max="7947" width="10.54296875" style="175" customWidth="1"/>
    <col min="7948" max="7948" width="9.26953125" style="175" customWidth="1"/>
    <col min="7949" max="7951" width="9.1796875" style="175"/>
    <col min="7952" max="7955" width="10.81640625" style="175" customWidth="1"/>
    <col min="7956" max="8192" width="9.1796875" style="175"/>
    <col min="8193" max="8193" width="10.81640625" style="175" customWidth="1"/>
    <col min="8194" max="8194" width="11.26953125" style="175" customWidth="1"/>
    <col min="8195" max="8196" width="10.81640625" style="175" customWidth="1"/>
    <col min="8197" max="8197" width="10.453125" style="175" customWidth="1"/>
    <col min="8198" max="8198" width="10.81640625" style="175" bestFit="1" customWidth="1"/>
    <col min="8199" max="8199" width="10.26953125" style="175" customWidth="1"/>
    <col min="8200" max="8200" width="9.1796875" style="175"/>
    <col min="8201" max="8202" width="9.26953125" style="175" customWidth="1"/>
    <col min="8203" max="8203" width="10.54296875" style="175" customWidth="1"/>
    <col min="8204" max="8204" width="9.26953125" style="175" customWidth="1"/>
    <col min="8205" max="8207" width="9.1796875" style="175"/>
    <col min="8208" max="8211" width="10.81640625" style="175" customWidth="1"/>
    <col min="8212" max="8448" width="9.1796875" style="175"/>
    <col min="8449" max="8449" width="10.81640625" style="175" customWidth="1"/>
    <col min="8450" max="8450" width="11.26953125" style="175" customWidth="1"/>
    <col min="8451" max="8452" width="10.81640625" style="175" customWidth="1"/>
    <col min="8453" max="8453" width="10.453125" style="175" customWidth="1"/>
    <col min="8454" max="8454" width="10.81640625" style="175" bestFit="1" customWidth="1"/>
    <col min="8455" max="8455" width="10.26953125" style="175" customWidth="1"/>
    <col min="8456" max="8456" width="9.1796875" style="175"/>
    <col min="8457" max="8458" width="9.26953125" style="175" customWidth="1"/>
    <col min="8459" max="8459" width="10.54296875" style="175" customWidth="1"/>
    <col min="8460" max="8460" width="9.26953125" style="175" customWidth="1"/>
    <col min="8461" max="8463" width="9.1796875" style="175"/>
    <col min="8464" max="8467" width="10.81640625" style="175" customWidth="1"/>
    <col min="8468" max="8704" width="9.1796875" style="175"/>
    <col min="8705" max="8705" width="10.81640625" style="175" customWidth="1"/>
    <col min="8706" max="8706" width="11.26953125" style="175" customWidth="1"/>
    <col min="8707" max="8708" width="10.81640625" style="175" customWidth="1"/>
    <col min="8709" max="8709" width="10.453125" style="175" customWidth="1"/>
    <col min="8710" max="8710" width="10.81640625" style="175" bestFit="1" customWidth="1"/>
    <col min="8711" max="8711" width="10.26953125" style="175" customWidth="1"/>
    <col min="8712" max="8712" width="9.1796875" style="175"/>
    <col min="8713" max="8714" width="9.26953125" style="175" customWidth="1"/>
    <col min="8715" max="8715" width="10.54296875" style="175" customWidth="1"/>
    <col min="8716" max="8716" width="9.26953125" style="175" customWidth="1"/>
    <col min="8717" max="8719" width="9.1796875" style="175"/>
    <col min="8720" max="8723" width="10.81640625" style="175" customWidth="1"/>
    <col min="8724" max="8960" width="9.1796875" style="175"/>
    <col min="8961" max="8961" width="10.81640625" style="175" customWidth="1"/>
    <col min="8962" max="8962" width="11.26953125" style="175" customWidth="1"/>
    <col min="8963" max="8964" width="10.81640625" style="175" customWidth="1"/>
    <col min="8965" max="8965" width="10.453125" style="175" customWidth="1"/>
    <col min="8966" max="8966" width="10.81640625" style="175" bestFit="1" customWidth="1"/>
    <col min="8967" max="8967" width="10.26953125" style="175" customWidth="1"/>
    <col min="8968" max="8968" width="9.1796875" style="175"/>
    <col min="8969" max="8970" width="9.26953125" style="175" customWidth="1"/>
    <col min="8971" max="8971" width="10.54296875" style="175" customWidth="1"/>
    <col min="8972" max="8972" width="9.26953125" style="175" customWidth="1"/>
    <col min="8973" max="8975" width="9.1796875" style="175"/>
    <col min="8976" max="8979" width="10.81640625" style="175" customWidth="1"/>
    <col min="8980" max="9216" width="9.1796875" style="175"/>
    <col min="9217" max="9217" width="10.81640625" style="175" customWidth="1"/>
    <col min="9218" max="9218" width="11.26953125" style="175" customWidth="1"/>
    <col min="9219" max="9220" width="10.81640625" style="175" customWidth="1"/>
    <col min="9221" max="9221" width="10.453125" style="175" customWidth="1"/>
    <col min="9222" max="9222" width="10.81640625" style="175" bestFit="1" customWidth="1"/>
    <col min="9223" max="9223" width="10.26953125" style="175" customWidth="1"/>
    <col min="9224" max="9224" width="9.1796875" style="175"/>
    <col min="9225" max="9226" width="9.26953125" style="175" customWidth="1"/>
    <col min="9227" max="9227" width="10.54296875" style="175" customWidth="1"/>
    <col min="9228" max="9228" width="9.26953125" style="175" customWidth="1"/>
    <col min="9229" max="9231" width="9.1796875" style="175"/>
    <col min="9232" max="9235" width="10.81640625" style="175" customWidth="1"/>
    <col min="9236" max="9472" width="9.1796875" style="175"/>
    <col min="9473" max="9473" width="10.81640625" style="175" customWidth="1"/>
    <col min="9474" max="9474" width="11.26953125" style="175" customWidth="1"/>
    <col min="9475" max="9476" width="10.81640625" style="175" customWidth="1"/>
    <col min="9477" max="9477" width="10.453125" style="175" customWidth="1"/>
    <col min="9478" max="9478" width="10.81640625" style="175" bestFit="1" customWidth="1"/>
    <col min="9479" max="9479" width="10.26953125" style="175" customWidth="1"/>
    <col min="9480" max="9480" width="9.1796875" style="175"/>
    <col min="9481" max="9482" width="9.26953125" style="175" customWidth="1"/>
    <col min="9483" max="9483" width="10.54296875" style="175" customWidth="1"/>
    <col min="9484" max="9484" width="9.26953125" style="175" customWidth="1"/>
    <col min="9485" max="9487" width="9.1796875" style="175"/>
    <col min="9488" max="9491" width="10.81640625" style="175" customWidth="1"/>
    <col min="9492" max="9728" width="9.1796875" style="175"/>
    <col min="9729" max="9729" width="10.81640625" style="175" customWidth="1"/>
    <col min="9730" max="9730" width="11.26953125" style="175" customWidth="1"/>
    <col min="9731" max="9732" width="10.81640625" style="175" customWidth="1"/>
    <col min="9733" max="9733" width="10.453125" style="175" customWidth="1"/>
    <col min="9734" max="9734" width="10.81640625" style="175" bestFit="1" customWidth="1"/>
    <col min="9735" max="9735" width="10.26953125" style="175" customWidth="1"/>
    <col min="9736" max="9736" width="9.1796875" style="175"/>
    <col min="9737" max="9738" width="9.26953125" style="175" customWidth="1"/>
    <col min="9739" max="9739" width="10.54296875" style="175" customWidth="1"/>
    <col min="9740" max="9740" width="9.26953125" style="175" customWidth="1"/>
    <col min="9741" max="9743" width="9.1796875" style="175"/>
    <col min="9744" max="9747" width="10.81640625" style="175" customWidth="1"/>
    <col min="9748" max="9984" width="9.1796875" style="175"/>
    <col min="9985" max="9985" width="10.81640625" style="175" customWidth="1"/>
    <col min="9986" max="9986" width="11.26953125" style="175" customWidth="1"/>
    <col min="9987" max="9988" width="10.81640625" style="175" customWidth="1"/>
    <col min="9989" max="9989" width="10.453125" style="175" customWidth="1"/>
    <col min="9990" max="9990" width="10.81640625" style="175" bestFit="1" customWidth="1"/>
    <col min="9991" max="9991" width="10.26953125" style="175" customWidth="1"/>
    <col min="9992" max="9992" width="9.1796875" style="175"/>
    <col min="9993" max="9994" width="9.26953125" style="175" customWidth="1"/>
    <col min="9995" max="9995" width="10.54296875" style="175" customWidth="1"/>
    <col min="9996" max="9996" width="9.26953125" style="175" customWidth="1"/>
    <col min="9997" max="9999" width="9.1796875" style="175"/>
    <col min="10000" max="10003" width="10.81640625" style="175" customWidth="1"/>
    <col min="10004" max="10240" width="9.1796875" style="175"/>
    <col min="10241" max="10241" width="10.81640625" style="175" customWidth="1"/>
    <col min="10242" max="10242" width="11.26953125" style="175" customWidth="1"/>
    <col min="10243" max="10244" width="10.81640625" style="175" customWidth="1"/>
    <col min="10245" max="10245" width="10.453125" style="175" customWidth="1"/>
    <col min="10246" max="10246" width="10.81640625" style="175" bestFit="1" customWidth="1"/>
    <col min="10247" max="10247" width="10.26953125" style="175" customWidth="1"/>
    <col min="10248" max="10248" width="9.1796875" style="175"/>
    <col min="10249" max="10250" width="9.26953125" style="175" customWidth="1"/>
    <col min="10251" max="10251" width="10.54296875" style="175" customWidth="1"/>
    <col min="10252" max="10252" width="9.26953125" style="175" customWidth="1"/>
    <col min="10253" max="10255" width="9.1796875" style="175"/>
    <col min="10256" max="10259" width="10.81640625" style="175" customWidth="1"/>
    <col min="10260" max="10496" width="9.1796875" style="175"/>
    <col min="10497" max="10497" width="10.81640625" style="175" customWidth="1"/>
    <col min="10498" max="10498" width="11.26953125" style="175" customWidth="1"/>
    <col min="10499" max="10500" width="10.81640625" style="175" customWidth="1"/>
    <col min="10501" max="10501" width="10.453125" style="175" customWidth="1"/>
    <col min="10502" max="10502" width="10.81640625" style="175" bestFit="1" customWidth="1"/>
    <col min="10503" max="10503" width="10.26953125" style="175" customWidth="1"/>
    <col min="10504" max="10504" width="9.1796875" style="175"/>
    <col min="10505" max="10506" width="9.26953125" style="175" customWidth="1"/>
    <col min="10507" max="10507" width="10.54296875" style="175" customWidth="1"/>
    <col min="10508" max="10508" width="9.26953125" style="175" customWidth="1"/>
    <col min="10509" max="10511" width="9.1796875" style="175"/>
    <col min="10512" max="10515" width="10.81640625" style="175" customWidth="1"/>
    <col min="10516" max="10752" width="9.1796875" style="175"/>
    <col min="10753" max="10753" width="10.81640625" style="175" customWidth="1"/>
    <col min="10754" max="10754" width="11.26953125" style="175" customWidth="1"/>
    <col min="10755" max="10756" width="10.81640625" style="175" customWidth="1"/>
    <col min="10757" max="10757" width="10.453125" style="175" customWidth="1"/>
    <col min="10758" max="10758" width="10.81640625" style="175" bestFit="1" customWidth="1"/>
    <col min="10759" max="10759" width="10.26953125" style="175" customWidth="1"/>
    <col min="10760" max="10760" width="9.1796875" style="175"/>
    <col min="10761" max="10762" width="9.26953125" style="175" customWidth="1"/>
    <col min="10763" max="10763" width="10.54296875" style="175" customWidth="1"/>
    <col min="10764" max="10764" width="9.26953125" style="175" customWidth="1"/>
    <col min="10765" max="10767" width="9.1796875" style="175"/>
    <col min="10768" max="10771" width="10.81640625" style="175" customWidth="1"/>
    <col min="10772" max="11008" width="9.1796875" style="175"/>
    <col min="11009" max="11009" width="10.81640625" style="175" customWidth="1"/>
    <col min="11010" max="11010" width="11.26953125" style="175" customWidth="1"/>
    <col min="11011" max="11012" width="10.81640625" style="175" customWidth="1"/>
    <col min="11013" max="11013" width="10.453125" style="175" customWidth="1"/>
    <col min="11014" max="11014" width="10.81640625" style="175" bestFit="1" customWidth="1"/>
    <col min="11015" max="11015" width="10.26953125" style="175" customWidth="1"/>
    <col min="11016" max="11016" width="9.1796875" style="175"/>
    <col min="11017" max="11018" width="9.26953125" style="175" customWidth="1"/>
    <col min="11019" max="11019" width="10.54296875" style="175" customWidth="1"/>
    <col min="11020" max="11020" width="9.26953125" style="175" customWidth="1"/>
    <col min="11021" max="11023" width="9.1796875" style="175"/>
    <col min="11024" max="11027" width="10.81640625" style="175" customWidth="1"/>
    <col min="11028" max="11264" width="9.1796875" style="175"/>
    <col min="11265" max="11265" width="10.81640625" style="175" customWidth="1"/>
    <col min="11266" max="11266" width="11.26953125" style="175" customWidth="1"/>
    <col min="11267" max="11268" width="10.81640625" style="175" customWidth="1"/>
    <col min="11269" max="11269" width="10.453125" style="175" customWidth="1"/>
    <col min="11270" max="11270" width="10.81640625" style="175" bestFit="1" customWidth="1"/>
    <col min="11271" max="11271" width="10.26953125" style="175" customWidth="1"/>
    <col min="11272" max="11272" width="9.1796875" style="175"/>
    <col min="11273" max="11274" width="9.26953125" style="175" customWidth="1"/>
    <col min="11275" max="11275" width="10.54296875" style="175" customWidth="1"/>
    <col min="11276" max="11276" width="9.26953125" style="175" customWidth="1"/>
    <col min="11277" max="11279" width="9.1796875" style="175"/>
    <col min="11280" max="11283" width="10.81640625" style="175" customWidth="1"/>
    <col min="11284" max="11520" width="9.1796875" style="175"/>
    <col min="11521" max="11521" width="10.81640625" style="175" customWidth="1"/>
    <col min="11522" max="11522" width="11.26953125" style="175" customWidth="1"/>
    <col min="11523" max="11524" width="10.81640625" style="175" customWidth="1"/>
    <col min="11525" max="11525" width="10.453125" style="175" customWidth="1"/>
    <col min="11526" max="11526" width="10.81640625" style="175" bestFit="1" customWidth="1"/>
    <col min="11527" max="11527" width="10.26953125" style="175" customWidth="1"/>
    <col min="11528" max="11528" width="9.1796875" style="175"/>
    <col min="11529" max="11530" width="9.26953125" style="175" customWidth="1"/>
    <col min="11531" max="11531" width="10.54296875" style="175" customWidth="1"/>
    <col min="11532" max="11532" width="9.26953125" style="175" customWidth="1"/>
    <col min="11533" max="11535" width="9.1796875" style="175"/>
    <col min="11536" max="11539" width="10.81640625" style="175" customWidth="1"/>
    <col min="11540" max="11776" width="9.1796875" style="175"/>
    <col min="11777" max="11777" width="10.81640625" style="175" customWidth="1"/>
    <col min="11778" max="11778" width="11.26953125" style="175" customWidth="1"/>
    <col min="11779" max="11780" width="10.81640625" style="175" customWidth="1"/>
    <col min="11781" max="11781" width="10.453125" style="175" customWidth="1"/>
    <col min="11782" max="11782" width="10.81640625" style="175" bestFit="1" customWidth="1"/>
    <col min="11783" max="11783" width="10.26953125" style="175" customWidth="1"/>
    <col min="11784" max="11784" width="9.1796875" style="175"/>
    <col min="11785" max="11786" width="9.26953125" style="175" customWidth="1"/>
    <col min="11787" max="11787" width="10.54296875" style="175" customWidth="1"/>
    <col min="11788" max="11788" width="9.26953125" style="175" customWidth="1"/>
    <col min="11789" max="11791" width="9.1796875" style="175"/>
    <col min="11792" max="11795" width="10.81640625" style="175" customWidth="1"/>
    <col min="11796" max="12032" width="9.1796875" style="175"/>
    <col min="12033" max="12033" width="10.81640625" style="175" customWidth="1"/>
    <col min="12034" max="12034" width="11.26953125" style="175" customWidth="1"/>
    <col min="12035" max="12036" width="10.81640625" style="175" customWidth="1"/>
    <col min="12037" max="12037" width="10.453125" style="175" customWidth="1"/>
    <col min="12038" max="12038" width="10.81640625" style="175" bestFit="1" customWidth="1"/>
    <col min="12039" max="12039" width="10.26953125" style="175" customWidth="1"/>
    <col min="12040" max="12040" width="9.1796875" style="175"/>
    <col min="12041" max="12042" width="9.26953125" style="175" customWidth="1"/>
    <col min="12043" max="12043" width="10.54296875" style="175" customWidth="1"/>
    <col min="12044" max="12044" width="9.26953125" style="175" customWidth="1"/>
    <col min="12045" max="12047" width="9.1796875" style="175"/>
    <col min="12048" max="12051" width="10.81640625" style="175" customWidth="1"/>
    <col min="12052" max="12288" width="9.1796875" style="175"/>
    <col min="12289" max="12289" width="10.81640625" style="175" customWidth="1"/>
    <col min="12290" max="12290" width="11.26953125" style="175" customWidth="1"/>
    <col min="12291" max="12292" width="10.81640625" style="175" customWidth="1"/>
    <col min="12293" max="12293" width="10.453125" style="175" customWidth="1"/>
    <col min="12294" max="12294" width="10.81640625" style="175" bestFit="1" customWidth="1"/>
    <col min="12295" max="12295" width="10.26953125" style="175" customWidth="1"/>
    <col min="12296" max="12296" width="9.1796875" style="175"/>
    <col min="12297" max="12298" width="9.26953125" style="175" customWidth="1"/>
    <col min="12299" max="12299" width="10.54296875" style="175" customWidth="1"/>
    <col min="12300" max="12300" width="9.26953125" style="175" customWidth="1"/>
    <col min="12301" max="12303" width="9.1796875" style="175"/>
    <col min="12304" max="12307" width="10.81640625" style="175" customWidth="1"/>
    <col min="12308" max="12544" width="9.1796875" style="175"/>
    <col min="12545" max="12545" width="10.81640625" style="175" customWidth="1"/>
    <col min="12546" max="12546" width="11.26953125" style="175" customWidth="1"/>
    <col min="12547" max="12548" width="10.81640625" style="175" customWidth="1"/>
    <col min="12549" max="12549" width="10.453125" style="175" customWidth="1"/>
    <col min="12550" max="12550" width="10.81640625" style="175" bestFit="1" customWidth="1"/>
    <col min="12551" max="12551" width="10.26953125" style="175" customWidth="1"/>
    <col min="12552" max="12552" width="9.1796875" style="175"/>
    <col min="12553" max="12554" width="9.26953125" style="175" customWidth="1"/>
    <col min="12555" max="12555" width="10.54296875" style="175" customWidth="1"/>
    <col min="12556" max="12556" width="9.26953125" style="175" customWidth="1"/>
    <col min="12557" max="12559" width="9.1796875" style="175"/>
    <col min="12560" max="12563" width="10.81640625" style="175" customWidth="1"/>
    <col min="12564" max="12800" width="9.1796875" style="175"/>
    <col min="12801" max="12801" width="10.81640625" style="175" customWidth="1"/>
    <col min="12802" max="12802" width="11.26953125" style="175" customWidth="1"/>
    <col min="12803" max="12804" width="10.81640625" style="175" customWidth="1"/>
    <col min="12805" max="12805" width="10.453125" style="175" customWidth="1"/>
    <col min="12806" max="12806" width="10.81640625" style="175" bestFit="1" customWidth="1"/>
    <col min="12807" max="12807" width="10.26953125" style="175" customWidth="1"/>
    <col min="12808" max="12808" width="9.1796875" style="175"/>
    <col min="12809" max="12810" width="9.26953125" style="175" customWidth="1"/>
    <col min="12811" max="12811" width="10.54296875" style="175" customWidth="1"/>
    <col min="12812" max="12812" width="9.26953125" style="175" customWidth="1"/>
    <col min="12813" max="12815" width="9.1796875" style="175"/>
    <col min="12816" max="12819" width="10.81640625" style="175" customWidth="1"/>
    <col min="12820" max="13056" width="9.1796875" style="175"/>
    <col min="13057" max="13057" width="10.81640625" style="175" customWidth="1"/>
    <col min="13058" max="13058" width="11.26953125" style="175" customWidth="1"/>
    <col min="13059" max="13060" width="10.81640625" style="175" customWidth="1"/>
    <col min="13061" max="13061" width="10.453125" style="175" customWidth="1"/>
    <col min="13062" max="13062" width="10.81640625" style="175" bestFit="1" customWidth="1"/>
    <col min="13063" max="13063" width="10.26953125" style="175" customWidth="1"/>
    <col min="13064" max="13064" width="9.1796875" style="175"/>
    <col min="13065" max="13066" width="9.26953125" style="175" customWidth="1"/>
    <col min="13067" max="13067" width="10.54296875" style="175" customWidth="1"/>
    <col min="13068" max="13068" width="9.26953125" style="175" customWidth="1"/>
    <col min="13069" max="13071" width="9.1796875" style="175"/>
    <col min="13072" max="13075" width="10.81640625" style="175" customWidth="1"/>
    <col min="13076" max="13312" width="9.1796875" style="175"/>
    <col min="13313" max="13313" width="10.81640625" style="175" customWidth="1"/>
    <col min="13314" max="13314" width="11.26953125" style="175" customWidth="1"/>
    <col min="13315" max="13316" width="10.81640625" style="175" customWidth="1"/>
    <col min="13317" max="13317" width="10.453125" style="175" customWidth="1"/>
    <col min="13318" max="13318" width="10.81640625" style="175" bestFit="1" customWidth="1"/>
    <col min="13319" max="13319" width="10.26953125" style="175" customWidth="1"/>
    <col min="13320" max="13320" width="9.1796875" style="175"/>
    <col min="13321" max="13322" width="9.26953125" style="175" customWidth="1"/>
    <col min="13323" max="13323" width="10.54296875" style="175" customWidth="1"/>
    <col min="13324" max="13324" width="9.26953125" style="175" customWidth="1"/>
    <col min="13325" max="13327" width="9.1796875" style="175"/>
    <col min="13328" max="13331" width="10.81640625" style="175" customWidth="1"/>
    <col min="13332" max="13568" width="9.1796875" style="175"/>
    <col min="13569" max="13569" width="10.81640625" style="175" customWidth="1"/>
    <col min="13570" max="13570" width="11.26953125" style="175" customWidth="1"/>
    <col min="13571" max="13572" width="10.81640625" style="175" customWidth="1"/>
    <col min="13573" max="13573" width="10.453125" style="175" customWidth="1"/>
    <col min="13574" max="13574" width="10.81640625" style="175" bestFit="1" customWidth="1"/>
    <col min="13575" max="13575" width="10.26953125" style="175" customWidth="1"/>
    <col min="13576" max="13576" width="9.1796875" style="175"/>
    <col min="13577" max="13578" width="9.26953125" style="175" customWidth="1"/>
    <col min="13579" max="13579" width="10.54296875" style="175" customWidth="1"/>
    <col min="13580" max="13580" width="9.26953125" style="175" customWidth="1"/>
    <col min="13581" max="13583" width="9.1796875" style="175"/>
    <col min="13584" max="13587" width="10.81640625" style="175" customWidth="1"/>
    <col min="13588" max="13824" width="9.1796875" style="175"/>
    <col min="13825" max="13825" width="10.81640625" style="175" customWidth="1"/>
    <col min="13826" max="13826" width="11.26953125" style="175" customWidth="1"/>
    <col min="13827" max="13828" width="10.81640625" style="175" customWidth="1"/>
    <col min="13829" max="13829" width="10.453125" style="175" customWidth="1"/>
    <col min="13830" max="13830" width="10.81640625" style="175" bestFit="1" customWidth="1"/>
    <col min="13831" max="13831" width="10.26953125" style="175" customWidth="1"/>
    <col min="13832" max="13832" width="9.1796875" style="175"/>
    <col min="13833" max="13834" width="9.26953125" style="175" customWidth="1"/>
    <col min="13835" max="13835" width="10.54296875" style="175" customWidth="1"/>
    <col min="13836" max="13836" width="9.26953125" style="175" customWidth="1"/>
    <col min="13837" max="13839" width="9.1796875" style="175"/>
    <col min="13840" max="13843" width="10.81640625" style="175" customWidth="1"/>
    <col min="13844" max="14080" width="9.1796875" style="175"/>
    <col min="14081" max="14081" width="10.81640625" style="175" customWidth="1"/>
    <col min="14082" max="14082" width="11.26953125" style="175" customWidth="1"/>
    <col min="14083" max="14084" width="10.81640625" style="175" customWidth="1"/>
    <col min="14085" max="14085" width="10.453125" style="175" customWidth="1"/>
    <col min="14086" max="14086" width="10.81640625" style="175" bestFit="1" customWidth="1"/>
    <col min="14087" max="14087" width="10.26953125" style="175" customWidth="1"/>
    <col min="14088" max="14088" width="9.1796875" style="175"/>
    <col min="14089" max="14090" width="9.26953125" style="175" customWidth="1"/>
    <col min="14091" max="14091" width="10.54296875" style="175" customWidth="1"/>
    <col min="14092" max="14092" width="9.26953125" style="175" customWidth="1"/>
    <col min="14093" max="14095" width="9.1796875" style="175"/>
    <col min="14096" max="14099" width="10.81640625" style="175" customWidth="1"/>
    <col min="14100" max="14336" width="9.1796875" style="175"/>
    <col min="14337" max="14337" width="10.81640625" style="175" customWidth="1"/>
    <col min="14338" max="14338" width="11.26953125" style="175" customWidth="1"/>
    <col min="14339" max="14340" width="10.81640625" style="175" customWidth="1"/>
    <col min="14341" max="14341" width="10.453125" style="175" customWidth="1"/>
    <col min="14342" max="14342" width="10.81640625" style="175" bestFit="1" customWidth="1"/>
    <col min="14343" max="14343" width="10.26953125" style="175" customWidth="1"/>
    <col min="14344" max="14344" width="9.1796875" style="175"/>
    <col min="14345" max="14346" width="9.26953125" style="175" customWidth="1"/>
    <col min="14347" max="14347" width="10.54296875" style="175" customWidth="1"/>
    <col min="14348" max="14348" width="9.26953125" style="175" customWidth="1"/>
    <col min="14349" max="14351" width="9.1796875" style="175"/>
    <col min="14352" max="14355" width="10.81640625" style="175" customWidth="1"/>
    <col min="14356" max="14592" width="9.1796875" style="175"/>
    <col min="14593" max="14593" width="10.81640625" style="175" customWidth="1"/>
    <col min="14594" max="14594" width="11.26953125" style="175" customWidth="1"/>
    <col min="14595" max="14596" width="10.81640625" style="175" customWidth="1"/>
    <col min="14597" max="14597" width="10.453125" style="175" customWidth="1"/>
    <col min="14598" max="14598" width="10.81640625" style="175" bestFit="1" customWidth="1"/>
    <col min="14599" max="14599" width="10.26953125" style="175" customWidth="1"/>
    <col min="14600" max="14600" width="9.1796875" style="175"/>
    <col min="14601" max="14602" width="9.26953125" style="175" customWidth="1"/>
    <col min="14603" max="14603" width="10.54296875" style="175" customWidth="1"/>
    <col min="14604" max="14604" width="9.26953125" style="175" customWidth="1"/>
    <col min="14605" max="14607" width="9.1796875" style="175"/>
    <col min="14608" max="14611" width="10.81640625" style="175" customWidth="1"/>
    <col min="14612" max="14848" width="9.1796875" style="175"/>
    <col min="14849" max="14849" width="10.81640625" style="175" customWidth="1"/>
    <col min="14850" max="14850" width="11.26953125" style="175" customWidth="1"/>
    <col min="14851" max="14852" width="10.81640625" style="175" customWidth="1"/>
    <col min="14853" max="14853" width="10.453125" style="175" customWidth="1"/>
    <col min="14854" max="14854" width="10.81640625" style="175" bestFit="1" customWidth="1"/>
    <col min="14855" max="14855" width="10.26953125" style="175" customWidth="1"/>
    <col min="14856" max="14856" width="9.1796875" style="175"/>
    <col min="14857" max="14858" width="9.26953125" style="175" customWidth="1"/>
    <col min="14859" max="14859" width="10.54296875" style="175" customWidth="1"/>
    <col min="14860" max="14860" width="9.26953125" style="175" customWidth="1"/>
    <col min="14861" max="14863" width="9.1796875" style="175"/>
    <col min="14864" max="14867" width="10.81640625" style="175" customWidth="1"/>
    <col min="14868" max="15104" width="9.1796875" style="175"/>
    <col min="15105" max="15105" width="10.81640625" style="175" customWidth="1"/>
    <col min="15106" max="15106" width="11.26953125" style="175" customWidth="1"/>
    <col min="15107" max="15108" width="10.81640625" style="175" customWidth="1"/>
    <col min="15109" max="15109" width="10.453125" style="175" customWidth="1"/>
    <col min="15110" max="15110" width="10.81640625" style="175" bestFit="1" customWidth="1"/>
    <col min="15111" max="15111" width="10.26953125" style="175" customWidth="1"/>
    <col min="15112" max="15112" width="9.1796875" style="175"/>
    <col min="15113" max="15114" width="9.26953125" style="175" customWidth="1"/>
    <col min="15115" max="15115" width="10.54296875" style="175" customWidth="1"/>
    <col min="15116" max="15116" width="9.26953125" style="175" customWidth="1"/>
    <col min="15117" max="15119" width="9.1796875" style="175"/>
    <col min="15120" max="15123" width="10.81640625" style="175" customWidth="1"/>
    <col min="15124" max="15360" width="9.1796875" style="175"/>
    <col min="15361" max="15361" width="10.81640625" style="175" customWidth="1"/>
    <col min="15362" max="15362" width="11.26953125" style="175" customWidth="1"/>
    <col min="15363" max="15364" width="10.81640625" style="175" customWidth="1"/>
    <col min="15365" max="15365" width="10.453125" style="175" customWidth="1"/>
    <col min="15366" max="15366" width="10.81640625" style="175" bestFit="1" customWidth="1"/>
    <col min="15367" max="15367" width="10.26953125" style="175" customWidth="1"/>
    <col min="15368" max="15368" width="9.1796875" style="175"/>
    <col min="15369" max="15370" width="9.26953125" style="175" customWidth="1"/>
    <col min="15371" max="15371" width="10.54296875" style="175" customWidth="1"/>
    <col min="15372" max="15372" width="9.26953125" style="175" customWidth="1"/>
    <col min="15373" max="15375" width="9.1796875" style="175"/>
    <col min="15376" max="15379" width="10.81640625" style="175" customWidth="1"/>
    <col min="15380" max="15616" width="9.1796875" style="175"/>
    <col min="15617" max="15617" width="10.81640625" style="175" customWidth="1"/>
    <col min="15618" max="15618" width="11.26953125" style="175" customWidth="1"/>
    <col min="15619" max="15620" width="10.81640625" style="175" customWidth="1"/>
    <col min="15621" max="15621" width="10.453125" style="175" customWidth="1"/>
    <col min="15622" max="15622" width="10.81640625" style="175" bestFit="1" customWidth="1"/>
    <col min="15623" max="15623" width="10.26953125" style="175" customWidth="1"/>
    <col min="15624" max="15624" width="9.1796875" style="175"/>
    <col min="15625" max="15626" width="9.26953125" style="175" customWidth="1"/>
    <col min="15627" max="15627" width="10.54296875" style="175" customWidth="1"/>
    <col min="15628" max="15628" width="9.26953125" style="175" customWidth="1"/>
    <col min="15629" max="15631" width="9.1796875" style="175"/>
    <col min="15632" max="15635" width="10.81640625" style="175" customWidth="1"/>
    <col min="15636" max="15872" width="9.1796875" style="175"/>
    <col min="15873" max="15873" width="10.81640625" style="175" customWidth="1"/>
    <col min="15874" max="15874" width="11.26953125" style="175" customWidth="1"/>
    <col min="15875" max="15876" width="10.81640625" style="175" customWidth="1"/>
    <col min="15877" max="15877" width="10.453125" style="175" customWidth="1"/>
    <col min="15878" max="15878" width="10.81640625" style="175" bestFit="1" customWidth="1"/>
    <col min="15879" max="15879" width="10.26953125" style="175" customWidth="1"/>
    <col min="15880" max="15880" width="9.1796875" style="175"/>
    <col min="15881" max="15882" width="9.26953125" style="175" customWidth="1"/>
    <col min="15883" max="15883" width="10.54296875" style="175" customWidth="1"/>
    <col min="15884" max="15884" width="9.26953125" style="175" customWidth="1"/>
    <col min="15885" max="15887" width="9.1796875" style="175"/>
    <col min="15888" max="15891" width="10.81640625" style="175" customWidth="1"/>
    <col min="15892" max="16128" width="9.1796875" style="175"/>
    <col min="16129" max="16129" width="10.81640625" style="175" customWidth="1"/>
    <col min="16130" max="16130" width="11.26953125" style="175" customWidth="1"/>
    <col min="16131" max="16132" width="10.81640625" style="175" customWidth="1"/>
    <col min="16133" max="16133" width="10.453125" style="175" customWidth="1"/>
    <col min="16134" max="16134" width="10.81640625" style="175" bestFit="1" customWidth="1"/>
    <col min="16135" max="16135" width="10.26953125" style="175" customWidth="1"/>
    <col min="16136" max="16136" width="9.1796875" style="175"/>
    <col min="16137" max="16138" width="9.26953125" style="175" customWidth="1"/>
    <col min="16139" max="16139" width="10.54296875" style="175" customWidth="1"/>
    <col min="16140" max="16140" width="9.26953125" style="175" customWidth="1"/>
    <col min="16141" max="16143" width="9.1796875" style="175"/>
    <col min="16144" max="16147" width="10.81640625" style="175" customWidth="1"/>
    <col min="16148" max="16384" width="9.1796875" style="175"/>
  </cols>
  <sheetData>
    <row r="1" spans="1:15" hidden="1" x14ac:dyDescent="0.25">
      <c r="A1" s="175" t="s">
        <v>197</v>
      </c>
      <c r="B1" s="175" t="s">
        <v>198</v>
      </c>
      <c r="C1" s="175" t="s">
        <v>199</v>
      </c>
      <c r="D1" s="175" t="s">
        <v>200</v>
      </c>
      <c r="E1" s="175" t="s">
        <v>201</v>
      </c>
      <c r="F1" s="175" t="s">
        <v>145</v>
      </c>
    </row>
    <row r="2" spans="1:15" ht="13" thickBot="1" x14ac:dyDescent="0.3"/>
    <row r="3" spans="1:15" customFormat="1" ht="14.5" x14ac:dyDescent="0.35">
      <c r="A3" s="5" t="s">
        <v>15</v>
      </c>
      <c r="B3" s="6"/>
      <c r="C3" s="294" t="str">
        <f>Instructions!$C$15</f>
        <v>Project A</v>
      </c>
      <c r="D3" s="294" t="str">
        <f>Instructions!$C$15</f>
        <v>Project A</v>
      </c>
      <c r="E3" s="294" t="str">
        <f>Instructions!$C$15</f>
        <v>Project A</v>
      </c>
      <c r="F3" s="294" t="str">
        <f>Instructions!$C$15</f>
        <v>Project A</v>
      </c>
      <c r="G3" s="294" t="str">
        <f>Instructions!$C$15</f>
        <v>Project A</v>
      </c>
      <c r="H3" s="294" t="str">
        <f>Instructions!$C$15</f>
        <v>Project A</v>
      </c>
      <c r="I3" s="294" t="str">
        <f>Instructions!$C$15</f>
        <v>Project A</v>
      </c>
      <c r="J3" s="294" t="str">
        <f>Instructions!$C$15</f>
        <v>Project A</v>
      </c>
      <c r="K3" s="294" t="str">
        <f>Instructions!$C$15</f>
        <v>Project A</v>
      </c>
      <c r="L3" s="294" t="str">
        <f>Instructions!$C$15</f>
        <v>Project A</v>
      </c>
      <c r="M3" s="294" t="str">
        <f>Instructions!$C$15</f>
        <v>Project A</v>
      </c>
      <c r="N3" s="294" t="str">
        <f>Instructions!$C$15</f>
        <v>Project A</v>
      </c>
      <c r="O3" s="295" t="str">
        <f>Instructions!$C$15</f>
        <v>Project A</v>
      </c>
    </row>
    <row r="4" spans="1:15" customFormat="1" ht="15" thickBot="1" x14ac:dyDescent="0.4">
      <c r="A4" s="7" t="s">
        <v>16</v>
      </c>
      <c r="B4" s="8"/>
      <c r="C4" s="296" t="str">
        <f>Instructions!$C$17</f>
        <v>Apex Developers</v>
      </c>
      <c r="D4" s="296" t="str">
        <f>Instructions!$C$17</f>
        <v>Apex Developers</v>
      </c>
      <c r="E4" s="296" t="str">
        <f>Instructions!$C$17</f>
        <v>Apex Developers</v>
      </c>
      <c r="F4" s="296" t="str">
        <f>Instructions!$C$17</f>
        <v>Apex Developers</v>
      </c>
      <c r="G4" s="296" t="str">
        <f>Instructions!$C$17</f>
        <v>Apex Developers</v>
      </c>
      <c r="H4" s="296" t="str">
        <f>Instructions!$C$17</f>
        <v>Apex Developers</v>
      </c>
      <c r="I4" s="296" t="str">
        <f>Instructions!$C$17</f>
        <v>Apex Developers</v>
      </c>
      <c r="J4" s="296" t="str">
        <f>Instructions!$C$17</f>
        <v>Apex Developers</v>
      </c>
      <c r="K4" s="296" t="str">
        <f>Instructions!$C$17</f>
        <v>Apex Developers</v>
      </c>
      <c r="L4" s="296" t="str">
        <f>Instructions!$C$17</f>
        <v>Apex Developers</v>
      </c>
      <c r="M4" s="296" t="str">
        <f>Instructions!$C$17</f>
        <v>Apex Developers</v>
      </c>
      <c r="N4" s="296" t="str">
        <f>Instructions!$C$17</f>
        <v>Apex Developers</v>
      </c>
      <c r="O4" s="297" t="str">
        <f>Instructions!$C$17</f>
        <v>Apex Developers</v>
      </c>
    </row>
    <row r="5" spans="1:15" customFormat="1" ht="14.5" x14ac:dyDescent="0.35">
      <c r="A5" s="9"/>
      <c r="C5" s="10"/>
      <c r="D5" s="10"/>
      <c r="E5" s="10"/>
      <c r="F5" s="10"/>
      <c r="G5" s="10"/>
      <c r="H5" s="10"/>
      <c r="I5" s="10"/>
      <c r="J5" s="10"/>
      <c r="K5" s="10"/>
      <c r="L5" s="10"/>
      <c r="M5" s="10"/>
      <c r="N5" s="10"/>
      <c r="O5" s="10"/>
    </row>
    <row r="6" spans="1:15" ht="30" x14ac:dyDescent="0.6">
      <c r="A6" s="305" t="s">
        <v>202</v>
      </c>
      <c r="B6" s="305"/>
      <c r="C6" s="305"/>
      <c r="D6" s="305"/>
      <c r="E6" s="305"/>
      <c r="F6" s="305"/>
      <c r="G6" s="305"/>
      <c r="H6" s="305"/>
      <c r="I6" s="305"/>
      <c r="J6" s="305"/>
      <c r="K6" s="305"/>
      <c r="L6" s="305"/>
      <c r="M6" s="305"/>
      <c r="N6" s="305"/>
      <c r="O6" s="305"/>
    </row>
    <row r="9" spans="1:15" ht="13" x14ac:dyDescent="0.3">
      <c r="A9" s="66" t="s">
        <v>203</v>
      </c>
      <c r="B9" s="176"/>
      <c r="C9" s="176"/>
      <c r="D9" s="176"/>
      <c r="E9" s="176"/>
      <c r="F9" s="176"/>
      <c r="G9" s="176"/>
      <c r="H9" s="176"/>
      <c r="I9" s="176"/>
      <c r="J9" s="176"/>
      <c r="K9" s="176"/>
    </row>
    <row r="10" spans="1:15" s="178" customFormat="1" ht="38.25" customHeight="1" x14ac:dyDescent="0.35">
      <c r="A10" s="177" t="s">
        <v>204</v>
      </c>
      <c r="B10" s="177" t="s">
        <v>205</v>
      </c>
      <c r="C10" s="177" t="s">
        <v>206</v>
      </c>
      <c r="D10" s="177" t="s">
        <v>207</v>
      </c>
      <c r="E10" s="177" t="s">
        <v>208</v>
      </c>
      <c r="F10" s="177" t="s">
        <v>209</v>
      </c>
      <c r="G10" s="177" t="s">
        <v>210</v>
      </c>
      <c r="H10" s="177" t="s">
        <v>211</v>
      </c>
      <c r="I10" s="177" t="s">
        <v>212</v>
      </c>
      <c r="J10" s="177" t="s">
        <v>213</v>
      </c>
      <c r="K10" s="177" t="s">
        <v>214</v>
      </c>
    </row>
    <row r="11" spans="1:15" x14ac:dyDescent="0.25">
      <c r="A11" s="221" t="s">
        <v>197</v>
      </c>
      <c r="B11" s="83"/>
      <c r="C11" s="83"/>
      <c r="D11" s="179">
        <f>B11*C11</f>
        <v>0</v>
      </c>
      <c r="E11" s="84">
        <v>0.3</v>
      </c>
      <c r="F11" s="85"/>
      <c r="G11" s="85"/>
      <c r="H11" s="180">
        <f>F11-G11</f>
        <v>0</v>
      </c>
      <c r="I11" s="181" t="str">
        <f>IFERROR(H11/C11,"")</f>
        <v/>
      </c>
      <c r="J11" s="180">
        <f>B11*H11</f>
        <v>0</v>
      </c>
      <c r="K11" s="180">
        <f t="shared" ref="K11:K32" si="0">J11*12</f>
        <v>0</v>
      </c>
    </row>
    <row r="12" spans="1:15" x14ac:dyDescent="0.25">
      <c r="A12" s="221" t="s">
        <v>197</v>
      </c>
      <c r="B12" s="83"/>
      <c r="C12" s="83"/>
      <c r="D12" s="179">
        <f t="shared" ref="D12:D32" si="1">B12*C12</f>
        <v>0</v>
      </c>
      <c r="E12" s="84">
        <v>0.5</v>
      </c>
      <c r="F12" s="85"/>
      <c r="G12" s="85"/>
      <c r="H12" s="180">
        <f>F12-G12</f>
        <v>0</v>
      </c>
      <c r="I12" s="181" t="str">
        <f>IFERROR(H12/C12,"")</f>
        <v/>
      </c>
      <c r="J12" s="180">
        <f>B12*H12</f>
        <v>0</v>
      </c>
      <c r="K12" s="180">
        <f t="shared" si="0"/>
        <v>0</v>
      </c>
    </row>
    <row r="13" spans="1:15" x14ac:dyDescent="0.25">
      <c r="A13" s="221" t="s">
        <v>197</v>
      </c>
      <c r="B13" s="83"/>
      <c r="C13" s="83"/>
      <c r="D13" s="179">
        <f t="shared" si="1"/>
        <v>0</v>
      </c>
      <c r="E13" s="84">
        <v>0.6</v>
      </c>
      <c r="F13" s="85"/>
      <c r="G13" s="85"/>
      <c r="H13" s="180">
        <f t="shared" ref="H13:H32" si="2">F13-G13</f>
        <v>0</v>
      </c>
      <c r="I13" s="181" t="str">
        <f t="shared" ref="I13:I32" si="3">IFERROR(H13/C13,"")</f>
        <v/>
      </c>
      <c r="J13" s="180">
        <f t="shared" ref="J13:J32" si="4">B13*H13</f>
        <v>0</v>
      </c>
      <c r="K13" s="180">
        <f t="shared" si="0"/>
        <v>0</v>
      </c>
    </row>
    <row r="14" spans="1:15" x14ac:dyDescent="0.25">
      <c r="A14" s="221" t="s">
        <v>198</v>
      </c>
      <c r="B14" s="83"/>
      <c r="C14" s="83"/>
      <c r="D14" s="179">
        <f t="shared" si="1"/>
        <v>0</v>
      </c>
      <c r="E14" s="84">
        <v>0.3</v>
      </c>
      <c r="F14" s="85"/>
      <c r="G14" s="85"/>
      <c r="H14" s="180">
        <f t="shared" si="2"/>
        <v>0</v>
      </c>
      <c r="I14" s="181" t="str">
        <f t="shared" si="3"/>
        <v/>
      </c>
      <c r="J14" s="180">
        <f t="shared" si="4"/>
        <v>0</v>
      </c>
      <c r="K14" s="180">
        <f t="shared" si="0"/>
        <v>0</v>
      </c>
    </row>
    <row r="15" spans="1:15" x14ac:dyDescent="0.25">
      <c r="A15" s="221" t="s">
        <v>198</v>
      </c>
      <c r="B15" s="83"/>
      <c r="C15" s="83"/>
      <c r="D15" s="179">
        <f t="shared" si="1"/>
        <v>0</v>
      </c>
      <c r="E15" s="84">
        <v>0.5</v>
      </c>
      <c r="F15" s="85"/>
      <c r="G15" s="85"/>
      <c r="H15" s="180">
        <f t="shared" si="2"/>
        <v>0</v>
      </c>
      <c r="I15" s="181" t="str">
        <f t="shared" si="3"/>
        <v/>
      </c>
      <c r="J15" s="180">
        <f t="shared" si="4"/>
        <v>0</v>
      </c>
      <c r="K15" s="180">
        <f t="shared" si="0"/>
        <v>0</v>
      </c>
    </row>
    <row r="16" spans="1:15" x14ac:dyDescent="0.25">
      <c r="A16" s="221" t="s">
        <v>198</v>
      </c>
      <c r="B16" s="83"/>
      <c r="C16" s="83"/>
      <c r="D16" s="179">
        <f t="shared" si="1"/>
        <v>0</v>
      </c>
      <c r="E16" s="84">
        <v>0.6</v>
      </c>
      <c r="F16" s="85"/>
      <c r="G16" s="85"/>
      <c r="H16" s="180">
        <f t="shared" si="2"/>
        <v>0</v>
      </c>
      <c r="I16" s="181" t="str">
        <f t="shared" si="3"/>
        <v/>
      </c>
      <c r="J16" s="180">
        <f t="shared" si="4"/>
        <v>0</v>
      </c>
      <c r="K16" s="180">
        <f t="shared" si="0"/>
        <v>0</v>
      </c>
    </row>
    <row r="17" spans="1:11" x14ac:dyDescent="0.25">
      <c r="A17" s="221" t="s">
        <v>199</v>
      </c>
      <c r="B17" s="83"/>
      <c r="C17" s="83"/>
      <c r="D17" s="179">
        <f t="shared" si="1"/>
        <v>0</v>
      </c>
      <c r="E17" s="84">
        <v>0.3</v>
      </c>
      <c r="F17" s="85"/>
      <c r="G17" s="85"/>
      <c r="H17" s="180">
        <f t="shared" si="2"/>
        <v>0</v>
      </c>
      <c r="I17" s="181" t="str">
        <f t="shared" si="3"/>
        <v/>
      </c>
      <c r="J17" s="180">
        <f t="shared" si="4"/>
        <v>0</v>
      </c>
      <c r="K17" s="180">
        <f t="shared" si="0"/>
        <v>0</v>
      </c>
    </row>
    <row r="18" spans="1:11" x14ac:dyDescent="0.25">
      <c r="A18" s="221" t="s">
        <v>199</v>
      </c>
      <c r="B18" s="83"/>
      <c r="C18" s="83"/>
      <c r="D18" s="179">
        <f t="shared" si="1"/>
        <v>0</v>
      </c>
      <c r="E18" s="84">
        <v>0.5</v>
      </c>
      <c r="F18" s="85"/>
      <c r="G18" s="85"/>
      <c r="H18" s="180">
        <f t="shared" si="2"/>
        <v>0</v>
      </c>
      <c r="I18" s="181" t="str">
        <f t="shared" si="3"/>
        <v/>
      </c>
      <c r="J18" s="180">
        <f t="shared" si="4"/>
        <v>0</v>
      </c>
      <c r="K18" s="180">
        <f t="shared" si="0"/>
        <v>0</v>
      </c>
    </row>
    <row r="19" spans="1:11" x14ac:dyDescent="0.25">
      <c r="A19" s="221" t="s">
        <v>199</v>
      </c>
      <c r="B19" s="83"/>
      <c r="C19" s="83"/>
      <c r="D19" s="179">
        <f t="shared" si="1"/>
        <v>0</v>
      </c>
      <c r="E19" s="84">
        <v>0.6</v>
      </c>
      <c r="F19" s="85"/>
      <c r="G19" s="85"/>
      <c r="H19" s="180">
        <f t="shared" si="2"/>
        <v>0</v>
      </c>
      <c r="I19" s="181" t="str">
        <f t="shared" si="3"/>
        <v/>
      </c>
      <c r="J19" s="180">
        <f t="shared" si="4"/>
        <v>0</v>
      </c>
      <c r="K19" s="180">
        <f t="shared" si="0"/>
        <v>0</v>
      </c>
    </row>
    <row r="20" spans="1:11" x14ac:dyDescent="0.25">
      <c r="A20" s="221" t="s">
        <v>200</v>
      </c>
      <c r="B20" s="83"/>
      <c r="C20" s="83"/>
      <c r="D20" s="179">
        <f t="shared" si="1"/>
        <v>0</v>
      </c>
      <c r="E20" s="84">
        <v>0.3</v>
      </c>
      <c r="F20" s="85"/>
      <c r="G20" s="85"/>
      <c r="H20" s="180">
        <f t="shared" si="2"/>
        <v>0</v>
      </c>
      <c r="I20" s="181" t="str">
        <f t="shared" si="3"/>
        <v/>
      </c>
      <c r="J20" s="180">
        <f t="shared" si="4"/>
        <v>0</v>
      </c>
      <c r="K20" s="180">
        <f t="shared" si="0"/>
        <v>0</v>
      </c>
    </row>
    <row r="21" spans="1:11" x14ac:dyDescent="0.25">
      <c r="A21" s="221" t="s">
        <v>200</v>
      </c>
      <c r="B21" s="83"/>
      <c r="C21" s="83"/>
      <c r="D21" s="179">
        <f t="shared" si="1"/>
        <v>0</v>
      </c>
      <c r="E21" s="84">
        <v>0.5</v>
      </c>
      <c r="F21" s="85"/>
      <c r="G21" s="85"/>
      <c r="H21" s="180">
        <f t="shared" si="2"/>
        <v>0</v>
      </c>
      <c r="I21" s="181" t="str">
        <f t="shared" si="3"/>
        <v/>
      </c>
      <c r="J21" s="180">
        <f t="shared" si="4"/>
        <v>0</v>
      </c>
      <c r="K21" s="180">
        <f t="shared" si="0"/>
        <v>0</v>
      </c>
    </row>
    <row r="22" spans="1:11" x14ac:dyDescent="0.25">
      <c r="A22" s="221" t="s">
        <v>200</v>
      </c>
      <c r="B22" s="83"/>
      <c r="C22" s="83"/>
      <c r="D22" s="179">
        <f t="shared" si="1"/>
        <v>0</v>
      </c>
      <c r="E22" s="84">
        <v>0.6</v>
      </c>
      <c r="F22" s="85"/>
      <c r="G22" s="85"/>
      <c r="H22" s="180">
        <f t="shared" si="2"/>
        <v>0</v>
      </c>
      <c r="I22" s="181" t="str">
        <f t="shared" si="3"/>
        <v/>
      </c>
      <c r="J22" s="180">
        <f t="shared" si="4"/>
        <v>0</v>
      </c>
      <c r="K22" s="180">
        <f t="shared" si="0"/>
        <v>0</v>
      </c>
    </row>
    <row r="23" spans="1:11" x14ac:dyDescent="0.25">
      <c r="A23" s="221" t="s">
        <v>201</v>
      </c>
      <c r="B23" s="83"/>
      <c r="C23" s="83"/>
      <c r="D23" s="179">
        <f t="shared" si="1"/>
        <v>0</v>
      </c>
      <c r="E23" s="84">
        <v>0.3</v>
      </c>
      <c r="F23" s="85"/>
      <c r="G23" s="85"/>
      <c r="H23" s="180">
        <f t="shared" si="2"/>
        <v>0</v>
      </c>
      <c r="I23" s="181" t="str">
        <f t="shared" si="3"/>
        <v/>
      </c>
      <c r="J23" s="180">
        <f t="shared" si="4"/>
        <v>0</v>
      </c>
      <c r="K23" s="180">
        <f t="shared" si="0"/>
        <v>0</v>
      </c>
    </row>
    <row r="24" spans="1:11" x14ac:dyDescent="0.25">
      <c r="A24" s="221" t="s">
        <v>201</v>
      </c>
      <c r="B24" s="83"/>
      <c r="C24" s="83"/>
      <c r="D24" s="179">
        <f t="shared" si="1"/>
        <v>0</v>
      </c>
      <c r="E24" s="84">
        <v>0.5</v>
      </c>
      <c r="F24" s="85"/>
      <c r="G24" s="85"/>
      <c r="H24" s="180">
        <f t="shared" si="2"/>
        <v>0</v>
      </c>
      <c r="I24" s="181" t="str">
        <f t="shared" si="3"/>
        <v/>
      </c>
      <c r="J24" s="180">
        <f t="shared" si="4"/>
        <v>0</v>
      </c>
      <c r="K24" s="180">
        <f t="shared" si="0"/>
        <v>0</v>
      </c>
    </row>
    <row r="25" spans="1:11" x14ac:dyDescent="0.25">
      <c r="A25" s="221" t="s">
        <v>201</v>
      </c>
      <c r="B25" s="83"/>
      <c r="C25" s="83"/>
      <c r="D25" s="179">
        <f t="shared" si="1"/>
        <v>0</v>
      </c>
      <c r="E25" s="84">
        <v>0.6</v>
      </c>
      <c r="F25" s="85"/>
      <c r="G25" s="85"/>
      <c r="H25" s="180">
        <f t="shared" si="2"/>
        <v>0</v>
      </c>
      <c r="I25" s="181" t="str">
        <f t="shared" si="3"/>
        <v/>
      </c>
      <c r="J25" s="180">
        <f t="shared" si="4"/>
        <v>0</v>
      </c>
      <c r="K25" s="180">
        <f t="shared" si="0"/>
        <v>0</v>
      </c>
    </row>
    <row r="26" spans="1:11" x14ac:dyDescent="0.25">
      <c r="A26" s="221" t="s">
        <v>145</v>
      </c>
      <c r="B26" s="83"/>
      <c r="C26" s="83"/>
      <c r="D26" s="179">
        <f t="shared" si="1"/>
        <v>0</v>
      </c>
      <c r="E26" s="84">
        <v>0.3</v>
      </c>
      <c r="F26" s="85"/>
      <c r="G26" s="85"/>
      <c r="H26" s="180">
        <f t="shared" si="2"/>
        <v>0</v>
      </c>
      <c r="I26" s="181" t="str">
        <f t="shared" si="3"/>
        <v/>
      </c>
      <c r="J26" s="180">
        <f t="shared" si="4"/>
        <v>0</v>
      </c>
      <c r="K26" s="180">
        <f t="shared" si="0"/>
        <v>0</v>
      </c>
    </row>
    <row r="27" spans="1:11" x14ac:dyDescent="0.25">
      <c r="A27" s="221" t="s">
        <v>145</v>
      </c>
      <c r="B27" s="83"/>
      <c r="C27" s="83"/>
      <c r="D27" s="179">
        <f t="shared" si="1"/>
        <v>0</v>
      </c>
      <c r="E27" s="84">
        <v>0.5</v>
      </c>
      <c r="F27" s="85"/>
      <c r="G27" s="85"/>
      <c r="H27" s="180">
        <f t="shared" si="2"/>
        <v>0</v>
      </c>
      <c r="I27" s="181" t="str">
        <f t="shared" si="3"/>
        <v/>
      </c>
      <c r="J27" s="180">
        <f t="shared" si="4"/>
        <v>0</v>
      </c>
      <c r="K27" s="180">
        <f t="shared" si="0"/>
        <v>0</v>
      </c>
    </row>
    <row r="28" spans="1:11" x14ac:dyDescent="0.25">
      <c r="A28" s="221" t="s">
        <v>145</v>
      </c>
      <c r="B28" s="83"/>
      <c r="C28" s="83"/>
      <c r="D28" s="179">
        <f t="shared" si="1"/>
        <v>0</v>
      </c>
      <c r="E28" s="84">
        <v>0.6</v>
      </c>
      <c r="F28" s="85"/>
      <c r="G28" s="85"/>
      <c r="H28" s="180">
        <f t="shared" si="2"/>
        <v>0</v>
      </c>
      <c r="I28" s="181" t="str">
        <f t="shared" si="3"/>
        <v/>
      </c>
      <c r="J28" s="180">
        <f t="shared" si="4"/>
        <v>0</v>
      </c>
      <c r="K28" s="180">
        <f t="shared" si="0"/>
        <v>0</v>
      </c>
    </row>
    <row r="29" spans="1:11" x14ac:dyDescent="0.25">
      <c r="A29" s="221" t="s">
        <v>197</v>
      </c>
      <c r="B29" s="83"/>
      <c r="C29" s="83"/>
      <c r="D29" s="179">
        <f t="shared" si="1"/>
        <v>0</v>
      </c>
      <c r="E29" s="84" t="s">
        <v>215</v>
      </c>
      <c r="F29" s="85"/>
      <c r="G29" s="85"/>
      <c r="H29" s="180">
        <f t="shared" si="2"/>
        <v>0</v>
      </c>
      <c r="I29" s="181" t="str">
        <f t="shared" si="3"/>
        <v/>
      </c>
      <c r="J29" s="180">
        <f t="shared" si="4"/>
        <v>0</v>
      </c>
      <c r="K29" s="180">
        <f t="shared" si="0"/>
        <v>0</v>
      </c>
    </row>
    <row r="30" spans="1:11" x14ac:dyDescent="0.25">
      <c r="A30" s="221" t="s">
        <v>198</v>
      </c>
      <c r="B30" s="83"/>
      <c r="C30" s="83"/>
      <c r="D30" s="179">
        <f t="shared" si="1"/>
        <v>0</v>
      </c>
      <c r="E30" s="84" t="s">
        <v>215</v>
      </c>
      <c r="F30" s="85"/>
      <c r="G30" s="85"/>
      <c r="H30" s="180">
        <f t="shared" si="2"/>
        <v>0</v>
      </c>
      <c r="I30" s="181" t="str">
        <f t="shared" si="3"/>
        <v/>
      </c>
      <c r="J30" s="180">
        <f t="shared" si="4"/>
        <v>0</v>
      </c>
      <c r="K30" s="180">
        <f t="shared" si="0"/>
        <v>0</v>
      </c>
    </row>
    <row r="31" spans="1:11" x14ac:dyDescent="0.25">
      <c r="A31" s="221" t="s">
        <v>199</v>
      </c>
      <c r="B31" s="83"/>
      <c r="C31" s="83"/>
      <c r="D31" s="179">
        <f t="shared" si="1"/>
        <v>0</v>
      </c>
      <c r="E31" s="84" t="s">
        <v>215</v>
      </c>
      <c r="F31" s="85"/>
      <c r="G31" s="85"/>
      <c r="H31" s="180">
        <f t="shared" si="2"/>
        <v>0</v>
      </c>
      <c r="I31" s="181" t="str">
        <f t="shared" si="3"/>
        <v/>
      </c>
      <c r="J31" s="180">
        <f t="shared" si="4"/>
        <v>0</v>
      </c>
      <c r="K31" s="180">
        <f t="shared" si="0"/>
        <v>0</v>
      </c>
    </row>
    <row r="32" spans="1:11" x14ac:dyDescent="0.25">
      <c r="A32" s="221" t="s">
        <v>200</v>
      </c>
      <c r="B32" s="83"/>
      <c r="C32" s="83"/>
      <c r="D32" s="179">
        <f t="shared" si="1"/>
        <v>0</v>
      </c>
      <c r="E32" s="84" t="s">
        <v>215</v>
      </c>
      <c r="F32" s="85"/>
      <c r="G32" s="85"/>
      <c r="H32" s="180">
        <f t="shared" si="2"/>
        <v>0</v>
      </c>
      <c r="I32" s="181" t="str">
        <f t="shared" si="3"/>
        <v/>
      </c>
      <c r="J32" s="180">
        <f t="shared" si="4"/>
        <v>0</v>
      </c>
      <c r="K32" s="180">
        <f t="shared" si="0"/>
        <v>0</v>
      </c>
    </row>
    <row r="33" spans="1:29" s="185" customFormat="1" ht="16.149999999999999" customHeight="1" x14ac:dyDescent="0.35">
      <c r="A33" s="222" t="s">
        <v>148</v>
      </c>
      <c r="B33" s="182">
        <f>SUM(B11:B31)</f>
        <v>0</v>
      </c>
      <c r="C33" s="183"/>
      <c r="D33" s="182">
        <f>SUM(D11:D31)</f>
        <v>0</v>
      </c>
      <c r="E33" s="183"/>
      <c r="F33" s="183"/>
      <c r="G33" s="183"/>
      <c r="H33" s="183"/>
      <c r="I33" s="183"/>
      <c r="J33" s="184">
        <f>SUM(J11:J31)</f>
        <v>0</v>
      </c>
      <c r="K33" s="184">
        <f>SUM(K11:K31)</f>
        <v>0</v>
      </c>
    </row>
    <row r="34" spans="1:29" s="185" customFormat="1" ht="12.75" customHeight="1" x14ac:dyDescent="0.35">
      <c r="A34" s="186"/>
      <c r="K34" s="187"/>
      <c r="L34" s="187"/>
    </row>
    <row r="35" spans="1:29" s="185" customFormat="1" ht="12.75" customHeight="1" x14ac:dyDescent="0.35">
      <c r="A35" s="186"/>
      <c r="K35" s="187"/>
      <c r="L35" s="187"/>
    </row>
    <row r="36" spans="1:29" ht="12.75" customHeight="1" thickBot="1" x14ac:dyDescent="0.35">
      <c r="A36" s="66" t="s">
        <v>216</v>
      </c>
      <c r="B36" s="176"/>
      <c r="C36" s="176"/>
      <c r="D36" s="176"/>
      <c r="E36" s="176"/>
      <c r="F36" s="176"/>
      <c r="G36" s="176"/>
      <c r="H36" s="176"/>
      <c r="I36" s="176"/>
      <c r="J36" s="176"/>
      <c r="K36" s="176"/>
      <c r="L36" s="176"/>
      <c r="M36" s="176"/>
      <c r="N36" s="176"/>
      <c r="O36" s="176"/>
      <c r="P36" s="66" t="s">
        <v>216</v>
      </c>
      <c r="Q36" s="176"/>
      <c r="R36" s="176"/>
      <c r="S36" s="176"/>
      <c r="T36" s="176"/>
      <c r="U36" s="176"/>
      <c r="V36" s="176"/>
      <c r="W36" s="176"/>
      <c r="X36" s="176"/>
      <c r="Y36" s="176"/>
      <c r="Z36" s="176"/>
      <c r="AA36" s="176"/>
      <c r="AB36" s="176"/>
      <c r="AC36" s="176"/>
    </row>
    <row r="37" spans="1:29" ht="13" thickBot="1" x14ac:dyDescent="0.3">
      <c r="A37" s="188" t="s">
        <v>217</v>
      </c>
      <c r="B37" s="189"/>
      <c r="C37" s="189"/>
      <c r="D37" s="86">
        <v>0.03</v>
      </c>
      <c r="P37" s="188" t="s">
        <v>217</v>
      </c>
      <c r="Q37" s="189"/>
      <c r="R37" s="189"/>
      <c r="S37" s="190">
        <f>D37</f>
        <v>0.03</v>
      </c>
    </row>
    <row r="38" spans="1:29" ht="13.5" thickBot="1" x14ac:dyDescent="0.35">
      <c r="A38" s="188" t="s">
        <v>218</v>
      </c>
      <c r="B38" s="189"/>
      <c r="C38" s="189"/>
      <c r="D38" s="86">
        <v>0.03</v>
      </c>
      <c r="F38" s="191" t="s">
        <v>219</v>
      </c>
      <c r="P38" s="188" t="s">
        <v>218</v>
      </c>
      <c r="Q38" s="189"/>
      <c r="R38" s="189"/>
      <c r="S38" s="190">
        <f>D38</f>
        <v>0.03</v>
      </c>
    </row>
    <row r="40" spans="1:29" s="192" customFormat="1" ht="13" x14ac:dyDescent="0.3">
      <c r="E40" s="192" t="s">
        <v>220</v>
      </c>
      <c r="F40" s="192" t="s">
        <v>221</v>
      </c>
      <c r="G40" s="192" t="s">
        <v>222</v>
      </c>
      <c r="H40" s="192" t="s">
        <v>223</v>
      </c>
      <c r="I40" s="192" t="s">
        <v>224</v>
      </c>
      <c r="J40" s="192" t="s">
        <v>225</v>
      </c>
      <c r="K40" s="192" t="s">
        <v>226</v>
      </c>
      <c r="L40" s="192" t="s">
        <v>227</v>
      </c>
      <c r="M40" s="192" t="s">
        <v>228</v>
      </c>
      <c r="N40" s="192" t="s">
        <v>229</v>
      </c>
      <c r="O40" s="192" t="s">
        <v>230</v>
      </c>
      <c r="T40" s="192" t="s">
        <v>231</v>
      </c>
      <c r="U40" s="192" t="s">
        <v>232</v>
      </c>
      <c r="V40" s="192" t="s">
        <v>233</v>
      </c>
      <c r="W40" s="192" t="s">
        <v>234</v>
      </c>
      <c r="X40" s="192" t="s">
        <v>235</v>
      </c>
      <c r="Y40" s="192" t="s">
        <v>236</v>
      </c>
      <c r="Z40" s="192" t="s">
        <v>237</v>
      </c>
      <c r="AA40" s="192" t="s">
        <v>238</v>
      </c>
      <c r="AB40" s="192" t="s">
        <v>239</v>
      </c>
      <c r="AC40" s="192" t="s">
        <v>240</v>
      </c>
    </row>
    <row r="41" spans="1:29" ht="13" x14ac:dyDescent="0.3">
      <c r="A41" s="193" t="s">
        <v>241</v>
      </c>
      <c r="B41" s="194" t="s">
        <v>33</v>
      </c>
      <c r="C41" s="194"/>
      <c r="D41" s="195"/>
      <c r="E41" s="196"/>
      <c r="F41" s="196"/>
      <c r="G41" s="196"/>
      <c r="H41" s="196"/>
      <c r="I41" s="196"/>
      <c r="J41" s="196"/>
      <c r="K41" s="196"/>
      <c r="L41" s="196"/>
      <c r="M41" s="196"/>
      <c r="N41" s="196"/>
      <c r="O41" s="196"/>
      <c r="P41" s="193" t="s">
        <v>241</v>
      </c>
      <c r="Q41" s="194"/>
      <c r="R41" s="194"/>
      <c r="S41" s="195"/>
      <c r="T41" s="196"/>
      <c r="U41" s="196"/>
      <c r="V41" s="196"/>
      <c r="W41" s="196"/>
      <c r="X41" s="196"/>
      <c r="Y41" s="196"/>
      <c r="Z41" s="196"/>
      <c r="AA41" s="196"/>
      <c r="AB41" s="196"/>
      <c r="AC41" s="196"/>
    </row>
    <row r="42" spans="1:29" ht="13" thickBot="1" x14ac:dyDescent="0.3">
      <c r="A42" s="197" t="s">
        <v>242</v>
      </c>
      <c r="B42" s="100"/>
      <c r="C42" s="189"/>
      <c r="D42" s="198"/>
      <c r="E42" s="199">
        <f>K33</f>
        <v>0</v>
      </c>
      <c r="F42" s="200" t="str">
        <f>IFERROR(E42/$B$33,"")</f>
        <v/>
      </c>
      <c r="G42" s="200">
        <f>E42*(1+$D$37)</f>
        <v>0</v>
      </c>
      <c r="H42" s="200">
        <f>G42*(1+$D$37)</f>
        <v>0</v>
      </c>
      <c r="I42" s="200">
        <f t="shared" ref="I42:N44" si="5">H42*(1+$D$37)</f>
        <v>0</v>
      </c>
      <c r="J42" s="200">
        <f t="shared" si="5"/>
        <v>0</v>
      </c>
      <c r="K42" s="200">
        <f t="shared" si="5"/>
        <v>0</v>
      </c>
      <c r="L42" s="200">
        <f>K42*(1+$D$37)</f>
        <v>0</v>
      </c>
      <c r="M42" s="200">
        <f t="shared" si="5"/>
        <v>0</v>
      </c>
      <c r="N42" s="200">
        <f t="shared" si="5"/>
        <v>0</v>
      </c>
      <c r="O42" s="200">
        <f>N42*(1+$D$37)</f>
        <v>0</v>
      </c>
      <c r="P42" s="197" t="s">
        <v>242</v>
      </c>
      <c r="Q42" s="189"/>
      <c r="R42" s="189"/>
      <c r="S42" s="198"/>
      <c r="T42" s="200">
        <f>O42*(1+$D$37)</f>
        <v>0</v>
      </c>
      <c r="U42" s="200">
        <f t="shared" ref="U42:AC44" si="6">T42*(1+$D$37)</f>
        <v>0</v>
      </c>
      <c r="V42" s="200">
        <f t="shared" si="6"/>
        <v>0</v>
      </c>
      <c r="W42" s="200">
        <f t="shared" si="6"/>
        <v>0</v>
      </c>
      <c r="X42" s="200">
        <f t="shared" si="6"/>
        <v>0</v>
      </c>
      <c r="Y42" s="200">
        <f t="shared" si="6"/>
        <v>0</v>
      </c>
      <c r="Z42" s="200">
        <f t="shared" si="6"/>
        <v>0</v>
      </c>
      <c r="AA42" s="200">
        <f t="shared" si="6"/>
        <v>0</v>
      </c>
      <c r="AB42" s="200">
        <f t="shared" si="6"/>
        <v>0</v>
      </c>
      <c r="AC42" s="200">
        <f t="shared" si="6"/>
        <v>0</v>
      </c>
    </row>
    <row r="43" spans="1:29" ht="13" thickBot="1" x14ac:dyDescent="0.3">
      <c r="A43" s="1" t="s">
        <v>243</v>
      </c>
      <c r="B43" s="100"/>
      <c r="C43" s="189"/>
      <c r="D43" s="86">
        <v>0.05</v>
      </c>
      <c r="E43" s="199">
        <f>-E42*D43</f>
        <v>0</v>
      </c>
      <c r="F43" s="200" t="str">
        <f>IFERROR(E43/$B$33,"")</f>
        <v/>
      </c>
      <c r="G43" s="200">
        <f>E43*(1+$D$37)</f>
        <v>0</v>
      </c>
      <c r="H43" s="200">
        <f>G43*(1+$D$37)</f>
        <v>0</v>
      </c>
      <c r="I43" s="200">
        <f t="shared" si="5"/>
        <v>0</v>
      </c>
      <c r="J43" s="200">
        <f t="shared" si="5"/>
        <v>0</v>
      </c>
      <c r="K43" s="200">
        <f t="shared" si="5"/>
        <v>0</v>
      </c>
      <c r="L43" s="200">
        <f t="shared" si="5"/>
        <v>0</v>
      </c>
      <c r="M43" s="200">
        <f t="shared" si="5"/>
        <v>0</v>
      </c>
      <c r="N43" s="200">
        <f t="shared" si="5"/>
        <v>0</v>
      </c>
      <c r="O43" s="200">
        <f>N43*(1+$D$37)</f>
        <v>0</v>
      </c>
      <c r="P43" s="1" t="s">
        <v>243</v>
      </c>
      <c r="Q43" s="189"/>
      <c r="R43" s="189"/>
      <c r="S43" s="190">
        <f>D43</f>
        <v>0.05</v>
      </c>
      <c r="T43" s="200">
        <f>O43*(1+$D$37)</f>
        <v>0</v>
      </c>
      <c r="U43" s="200">
        <f t="shared" si="6"/>
        <v>0</v>
      </c>
      <c r="V43" s="200">
        <f t="shared" si="6"/>
        <v>0</v>
      </c>
      <c r="W43" s="200">
        <f t="shared" si="6"/>
        <v>0</v>
      </c>
      <c r="X43" s="200">
        <f t="shared" si="6"/>
        <v>0</v>
      </c>
      <c r="Y43" s="200">
        <f t="shared" si="6"/>
        <v>0</v>
      </c>
      <c r="Z43" s="200">
        <f t="shared" si="6"/>
        <v>0</v>
      </c>
      <c r="AA43" s="200">
        <f t="shared" si="6"/>
        <v>0</v>
      </c>
      <c r="AB43" s="200">
        <f t="shared" si="6"/>
        <v>0</v>
      </c>
      <c r="AC43" s="200">
        <f t="shared" si="6"/>
        <v>0</v>
      </c>
    </row>
    <row r="44" spans="1:29" x14ac:dyDescent="0.25">
      <c r="A44" s="197" t="s">
        <v>244</v>
      </c>
      <c r="B44" s="100"/>
      <c r="C44" s="189"/>
      <c r="D44" s="201"/>
      <c r="E44" s="87">
        <v>0</v>
      </c>
      <c r="F44" s="200" t="str">
        <f>IFERROR(E44/$B$33,"")</f>
        <v/>
      </c>
      <c r="G44" s="200">
        <f>E44*(1+$D$37)</f>
        <v>0</v>
      </c>
      <c r="H44" s="200">
        <f>G44*(1+$D$37)</f>
        <v>0</v>
      </c>
      <c r="I44" s="200">
        <f t="shared" si="5"/>
        <v>0</v>
      </c>
      <c r="J44" s="200">
        <f t="shared" si="5"/>
        <v>0</v>
      </c>
      <c r="K44" s="200">
        <f t="shared" si="5"/>
        <v>0</v>
      </c>
      <c r="L44" s="200">
        <f t="shared" si="5"/>
        <v>0</v>
      </c>
      <c r="M44" s="200">
        <f t="shared" si="5"/>
        <v>0</v>
      </c>
      <c r="N44" s="200">
        <f t="shared" si="5"/>
        <v>0</v>
      </c>
      <c r="O44" s="200">
        <f>N44*(1+$D$37)</f>
        <v>0</v>
      </c>
      <c r="P44" s="197" t="s">
        <v>244</v>
      </c>
      <c r="Q44" s="189"/>
      <c r="R44" s="189"/>
      <c r="S44" s="201"/>
      <c r="T44" s="200">
        <f>O44*(1+$D$37)</f>
        <v>0</v>
      </c>
      <c r="U44" s="200">
        <f t="shared" si="6"/>
        <v>0</v>
      </c>
      <c r="V44" s="200">
        <f t="shared" si="6"/>
        <v>0</v>
      </c>
      <c r="W44" s="200">
        <f t="shared" si="6"/>
        <v>0</v>
      </c>
      <c r="X44" s="200">
        <f t="shared" si="6"/>
        <v>0</v>
      </c>
      <c r="Y44" s="200">
        <f t="shared" si="6"/>
        <v>0</v>
      </c>
      <c r="Z44" s="200">
        <f t="shared" si="6"/>
        <v>0</v>
      </c>
      <c r="AA44" s="200">
        <f t="shared" si="6"/>
        <v>0</v>
      </c>
      <c r="AB44" s="200">
        <f t="shared" si="6"/>
        <v>0</v>
      </c>
      <c r="AC44" s="200">
        <f t="shared" si="6"/>
        <v>0</v>
      </c>
    </row>
    <row r="45" spans="1:29" x14ac:dyDescent="0.25">
      <c r="A45" s="197" t="s">
        <v>245</v>
      </c>
      <c r="B45" s="100"/>
      <c r="C45" s="189"/>
      <c r="D45" s="202"/>
      <c r="E45" s="87">
        <v>0</v>
      </c>
      <c r="F45" s="200" t="str">
        <f>IFERROR(E45/$B$33,"")</f>
        <v/>
      </c>
      <c r="G45" s="203"/>
      <c r="H45" s="203"/>
      <c r="I45" s="203"/>
      <c r="J45" s="203"/>
      <c r="K45" s="203"/>
      <c r="L45" s="203"/>
      <c r="M45" s="203"/>
      <c r="N45" s="203"/>
      <c r="O45" s="203"/>
      <c r="P45" s="197" t="s">
        <v>246</v>
      </c>
      <c r="Q45" s="189"/>
      <c r="R45" s="189"/>
      <c r="S45" s="202"/>
      <c r="T45" s="203"/>
      <c r="U45" s="203"/>
      <c r="V45" s="203"/>
      <c r="W45" s="203"/>
      <c r="X45" s="203"/>
      <c r="Y45" s="203"/>
      <c r="Z45" s="203"/>
      <c r="AA45" s="203"/>
      <c r="AB45" s="203"/>
      <c r="AC45" s="203"/>
    </row>
    <row r="46" spans="1:29" ht="13" x14ac:dyDescent="0.3">
      <c r="A46" s="204" t="s">
        <v>247</v>
      </c>
      <c r="B46" s="100"/>
      <c r="C46" s="189"/>
      <c r="D46" s="202"/>
      <c r="E46" s="205">
        <f>SUM(E42:E45)</f>
        <v>0</v>
      </c>
      <c r="F46" s="205">
        <f>SUM(F42:F45)</f>
        <v>0</v>
      </c>
      <c r="G46" s="205">
        <f>SUM(G42:G45)</f>
        <v>0</v>
      </c>
      <c r="H46" s="205">
        <f t="shared" ref="H46:AC46" si="7">SUM(H42:H45)</f>
        <v>0</v>
      </c>
      <c r="I46" s="205">
        <f t="shared" si="7"/>
        <v>0</v>
      </c>
      <c r="J46" s="205">
        <f t="shared" si="7"/>
        <v>0</v>
      </c>
      <c r="K46" s="205">
        <f t="shared" si="7"/>
        <v>0</v>
      </c>
      <c r="L46" s="205">
        <f t="shared" si="7"/>
        <v>0</v>
      </c>
      <c r="M46" s="205">
        <f t="shared" si="7"/>
        <v>0</v>
      </c>
      <c r="N46" s="205">
        <f t="shared" si="7"/>
        <v>0</v>
      </c>
      <c r="O46" s="205">
        <f t="shared" si="7"/>
        <v>0</v>
      </c>
      <c r="P46" s="204" t="s">
        <v>247</v>
      </c>
      <c r="Q46" s="189"/>
      <c r="R46" s="189"/>
      <c r="S46" s="202"/>
      <c r="T46" s="205">
        <f t="shared" si="7"/>
        <v>0</v>
      </c>
      <c r="U46" s="205">
        <f t="shared" si="7"/>
        <v>0</v>
      </c>
      <c r="V46" s="205">
        <f t="shared" si="7"/>
        <v>0</v>
      </c>
      <c r="W46" s="205">
        <f t="shared" si="7"/>
        <v>0</v>
      </c>
      <c r="X46" s="205">
        <f t="shared" si="7"/>
        <v>0</v>
      </c>
      <c r="Y46" s="205">
        <f t="shared" si="7"/>
        <v>0</v>
      </c>
      <c r="Z46" s="205">
        <f t="shared" si="7"/>
        <v>0</v>
      </c>
      <c r="AA46" s="205">
        <f t="shared" si="7"/>
        <v>0</v>
      </c>
      <c r="AB46" s="205">
        <f t="shared" si="7"/>
        <v>0</v>
      </c>
      <c r="AC46" s="205">
        <f t="shared" si="7"/>
        <v>0</v>
      </c>
    </row>
    <row r="47" spans="1:29" x14ac:dyDescent="0.25">
      <c r="E47" s="196"/>
      <c r="F47" s="196"/>
      <c r="G47" s="196"/>
      <c r="H47" s="196"/>
      <c r="I47" s="196"/>
      <c r="J47" s="196"/>
      <c r="K47" s="196"/>
      <c r="L47" s="196"/>
      <c r="M47" s="196"/>
      <c r="N47" s="196"/>
      <c r="O47" s="196"/>
      <c r="T47" s="196"/>
      <c r="U47" s="196"/>
      <c r="V47" s="196"/>
      <c r="W47" s="196"/>
      <c r="X47" s="196"/>
      <c r="Y47" s="196"/>
      <c r="Z47" s="196"/>
      <c r="AA47" s="196"/>
      <c r="AB47" s="196"/>
      <c r="AC47" s="196"/>
    </row>
    <row r="48" spans="1:29" ht="13" x14ac:dyDescent="0.3">
      <c r="A48" s="193" t="s">
        <v>248</v>
      </c>
      <c r="B48" s="194" t="s">
        <v>33</v>
      </c>
      <c r="C48" s="194"/>
      <c r="D48" s="195"/>
      <c r="E48" s="196"/>
      <c r="F48" s="196"/>
      <c r="G48" s="196"/>
      <c r="H48" s="196"/>
      <c r="I48" s="196"/>
      <c r="J48" s="196"/>
      <c r="K48" s="196"/>
      <c r="L48" s="196"/>
      <c r="M48" s="196"/>
      <c r="N48" s="196"/>
      <c r="O48" s="196"/>
      <c r="P48" s="193" t="s">
        <v>248</v>
      </c>
      <c r="Q48" s="194"/>
      <c r="R48" s="194"/>
      <c r="S48" s="195"/>
      <c r="T48" s="196"/>
      <c r="U48" s="196"/>
      <c r="V48" s="196"/>
      <c r="W48" s="196"/>
      <c r="X48" s="196"/>
      <c r="Y48" s="196"/>
      <c r="Z48" s="196"/>
      <c r="AA48" s="196"/>
      <c r="AB48" s="196"/>
      <c r="AC48" s="196"/>
    </row>
    <row r="49" spans="1:29" x14ac:dyDescent="0.25">
      <c r="A49" s="197" t="s">
        <v>249</v>
      </c>
      <c r="B49" s="100"/>
      <c r="C49" s="189"/>
      <c r="D49" s="202"/>
      <c r="E49" s="87">
        <v>0</v>
      </c>
      <c r="F49" s="200" t="str">
        <f t="shared" ref="F49:F54" si="8">IFERROR(E49/$B$33,"")</f>
        <v/>
      </c>
      <c r="G49" s="200">
        <f t="shared" ref="G49:G54" si="9">E49*(1+$D$38)</f>
        <v>0</v>
      </c>
      <c r="H49" s="200">
        <f t="shared" ref="H49:O54" si="10">G49*(1+$D$38)</f>
        <v>0</v>
      </c>
      <c r="I49" s="200">
        <f t="shared" si="10"/>
        <v>0</v>
      </c>
      <c r="J49" s="200">
        <f t="shared" si="10"/>
        <v>0</v>
      </c>
      <c r="K49" s="200">
        <f t="shared" si="10"/>
        <v>0</v>
      </c>
      <c r="L49" s="200">
        <f t="shared" si="10"/>
        <v>0</v>
      </c>
      <c r="M49" s="200">
        <f t="shared" si="10"/>
        <v>0</v>
      </c>
      <c r="N49" s="200">
        <f t="shared" si="10"/>
        <v>0</v>
      </c>
      <c r="O49" s="200">
        <f t="shared" si="10"/>
        <v>0</v>
      </c>
      <c r="P49" s="197" t="str">
        <f>A49</f>
        <v>Advertising &amp; Renting</v>
      </c>
      <c r="Q49" s="189"/>
      <c r="R49" s="189"/>
      <c r="S49" s="202"/>
      <c r="T49" s="200">
        <f t="shared" ref="T49:T54" si="11">O49*(1+$D$38)</f>
        <v>0</v>
      </c>
      <c r="U49" s="200">
        <f t="shared" ref="U49:AC54" si="12">T49*(1+$D$38)</f>
        <v>0</v>
      </c>
      <c r="V49" s="200">
        <f t="shared" si="12"/>
        <v>0</v>
      </c>
      <c r="W49" s="200">
        <f t="shared" si="12"/>
        <v>0</v>
      </c>
      <c r="X49" s="200">
        <f t="shared" si="12"/>
        <v>0</v>
      </c>
      <c r="Y49" s="200">
        <f t="shared" si="12"/>
        <v>0</v>
      </c>
      <c r="Z49" s="200">
        <f t="shared" si="12"/>
        <v>0</v>
      </c>
      <c r="AA49" s="200">
        <f t="shared" si="12"/>
        <v>0</v>
      </c>
      <c r="AB49" s="200">
        <f t="shared" si="12"/>
        <v>0</v>
      </c>
      <c r="AC49" s="200">
        <f t="shared" si="12"/>
        <v>0</v>
      </c>
    </row>
    <row r="50" spans="1:29" ht="13" thickBot="1" x14ac:dyDescent="0.3">
      <c r="A50" s="197" t="s">
        <v>250</v>
      </c>
      <c r="B50" s="100"/>
      <c r="C50" s="189"/>
      <c r="D50" s="198"/>
      <c r="E50" s="87">
        <v>0</v>
      </c>
      <c r="F50" s="200" t="str">
        <f t="shared" si="8"/>
        <v/>
      </c>
      <c r="G50" s="200">
        <f t="shared" si="9"/>
        <v>0</v>
      </c>
      <c r="H50" s="200">
        <f t="shared" si="10"/>
        <v>0</v>
      </c>
      <c r="I50" s="200">
        <f t="shared" si="10"/>
        <v>0</v>
      </c>
      <c r="J50" s="200">
        <f t="shared" si="10"/>
        <v>0</v>
      </c>
      <c r="K50" s="200">
        <f t="shared" si="10"/>
        <v>0</v>
      </c>
      <c r="L50" s="200">
        <f t="shared" si="10"/>
        <v>0</v>
      </c>
      <c r="M50" s="200">
        <f t="shared" si="10"/>
        <v>0</v>
      </c>
      <c r="N50" s="200">
        <f t="shared" si="10"/>
        <v>0</v>
      </c>
      <c r="O50" s="200">
        <f t="shared" si="10"/>
        <v>0</v>
      </c>
      <c r="P50" s="197" t="str">
        <f t="shared" ref="P50:P55" si="13">A50</f>
        <v>Office &amp; Telephone</v>
      </c>
      <c r="Q50" s="189"/>
      <c r="R50" s="189"/>
      <c r="S50" s="198"/>
      <c r="T50" s="200">
        <f t="shared" si="11"/>
        <v>0</v>
      </c>
      <c r="U50" s="200">
        <f t="shared" si="12"/>
        <v>0</v>
      </c>
      <c r="V50" s="200">
        <f t="shared" si="12"/>
        <v>0</v>
      </c>
      <c r="W50" s="200">
        <f t="shared" si="12"/>
        <v>0</v>
      </c>
      <c r="X50" s="200">
        <f t="shared" si="12"/>
        <v>0</v>
      </c>
      <c r="Y50" s="200">
        <f t="shared" si="12"/>
        <v>0</v>
      </c>
      <c r="Z50" s="200">
        <f t="shared" si="12"/>
        <v>0</v>
      </c>
      <c r="AA50" s="200">
        <f t="shared" si="12"/>
        <v>0</v>
      </c>
      <c r="AB50" s="200">
        <f t="shared" si="12"/>
        <v>0</v>
      </c>
      <c r="AC50" s="200">
        <f t="shared" si="12"/>
        <v>0</v>
      </c>
    </row>
    <row r="51" spans="1:29" ht="13" thickBot="1" x14ac:dyDescent="0.3">
      <c r="A51" s="197" t="s">
        <v>251</v>
      </c>
      <c r="B51" s="100"/>
      <c r="C51" s="189"/>
      <c r="D51" s="190">
        <f>IF(E51=0,0,E51/E46)</f>
        <v>0</v>
      </c>
      <c r="E51" s="87">
        <v>0</v>
      </c>
      <c r="F51" s="200" t="str">
        <f t="shared" si="8"/>
        <v/>
      </c>
      <c r="G51" s="200">
        <f t="shared" si="9"/>
        <v>0</v>
      </c>
      <c r="H51" s="200">
        <f t="shared" si="10"/>
        <v>0</v>
      </c>
      <c r="I51" s="200">
        <f t="shared" si="10"/>
        <v>0</v>
      </c>
      <c r="J51" s="200">
        <f t="shared" si="10"/>
        <v>0</v>
      </c>
      <c r="K51" s="200">
        <f t="shared" si="10"/>
        <v>0</v>
      </c>
      <c r="L51" s="200">
        <f t="shared" si="10"/>
        <v>0</v>
      </c>
      <c r="M51" s="200">
        <f t="shared" si="10"/>
        <v>0</v>
      </c>
      <c r="N51" s="200">
        <f t="shared" si="10"/>
        <v>0</v>
      </c>
      <c r="O51" s="200">
        <f t="shared" si="10"/>
        <v>0</v>
      </c>
      <c r="P51" s="197" t="str">
        <f t="shared" si="13"/>
        <v>Management Fee</v>
      </c>
      <c r="Q51" s="189"/>
      <c r="R51" s="189"/>
      <c r="S51" s="190">
        <f>D51</f>
        <v>0</v>
      </c>
      <c r="T51" s="200">
        <f t="shared" si="11"/>
        <v>0</v>
      </c>
      <c r="U51" s="200">
        <f t="shared" si="12"/>
        <v>0</v>
      </c>
      <c r="V51" s="200">
        <f t="shared" si="12"/>
        <v>0</v>
      </c>
      <c r="W51" s="200">
        <f t="shared" si="12"/>
        <v>0</v>
      </c>
      <c r="X51" s="200">
        <f t="shared" si="12"/>
        <v>0</v>
      </c>
      <c r="Y51" s="200">
        <f t="shared" si="12"/>
        <v>0</v>
      </c>
      <c r="Z51" s="200">
        <f t="shared" si="12"/>
        <v>0</v>
      </c>
      <c r="AA51" s="200">
        <f t="shared" si="12"/>
        <v>0</v>
      </c>
      <c r="AB51" s="200">
        <f t="shared" si="12"/>
        <v>0</v>
      </c>
      <c r="AC51" s="200">
        <f t="shared" si="12"/>
        <v>0</v>
      </c>
    </row>
    <row r="52" spans="1:29" x14ac:dyDescent="0.25">
      <c r="A52" s="197" t="s">
        <v>65</v>
      </c>
      <c r="B52" s="100"/>
      <c r="C52" s="189"/>
      <c r="D52" s="201"/>
      <c r="E52" s="87">
        <v>0</v>
      </c>
      <c r="F52" s="200" t="str">
        <f t="shared" si="8"/>
        <v/>
      </c>
      <c r="G52" s="200">
        <f t="shared" si="9"/>
        <v>0</v>
      </c>
      <c r="H52" s="200">
        <f t="shared" si="10"/>
        <v>0</v>
      </c>
      <c r="I52" s="200">
        <f t="shared" si="10"/>
        <v>0</v>
      </c>
      <c r="J52" s="200">
        <f t="shared" si="10"/>
        <v>0</v>
      </c>
      <c r="K52" s="200">
        <f t="shared" si="10"/>
        <v>0</v>
      </c>
      <c r="L52" s="200">
        <f t="shared" si="10"/>
        <v>0</v>
      </c>
      <c r="M52" s="200">
        <f t="shared" si="10"/>
        <v>0</v>
      </c>
      <c r="N52" s="200">
        <f t="shared" si="10"/>
        <v>0</v>
      </c>
      <c r="O52" s="200">
        <f t="shared" si="10"/>
        <v>0</v>
      </c>
      <c r="P52" s="197" t="str">
        <f t="shared" si="13"/>
        <v>Legal</v>
      </c>
      <c r="Q52" s="189"/>
      <c r="R52" s="189"/>
      <c r="S52" s="201"/>
      <c r="T52" s="200">
        <f t="shared" si="11"/>
        <v>0</v>
      </c>
      <c r="U52" s="200">
        <f t="shared" si="12"/>
        <v>0</v>
      </c>
      <c r="V52" s="200">
        <f t="shared" si="12"/>
        <v>0</v>
      </c>
      <c r="W52" s="200">
        <f t="shared" si="12"/>
        <v>0</v>
      </c>
      <c r="X52" s="200">
        <f t="shared" si="12"/>
        <v>0</v>
      </c>
      <c r="Y52" s="200">
        <f t="shared" si="12"/>
        <v>0</v>
      </c>
      <c r="Z52" s="200">
        <f t="shared" si="12"/>
        <v>0</v>
      </c>
      <c r="AA52" s="200">
        <f t="shared" si="12"/>
        <v>0</v>
      </c>
      <c r="AB52" s="200">
        <f t="shared" si="12"/>
        <v>0</v>
      </c>
      <c r="AC52" s="200">
        <f t="shared" si="12"/>
        <v>0</v>
      </c>
    </row>
    <row r="53" spans="1:29" x14ac:dyDescent="0.25">
      <c r="A53" s="197" t="s">
        <v>252</v>
      </c>
      <c r="B53" s="100"/>
      <c r="C53" s="189"/>
      <c r="D53" s="202"/>
      <c r="E53" s="87">
        <v>0</v>
      </c>
      <c r="F53" s="200" t="str">
        <f t="shared" si="8"/>
        <v/>
      </c>
      <c r="G53" s="200">
        <f t="shared" si="9"/>
        <v>0</v>
      </c>
      <c r="H53" s="200">
        <f t="shared" si="10"/>
        <v>0</v>
      </c>
      <c r="I53" s="200">
        <f t="shared" si="10"/>
        <v>0</v>
      </c>
      <c r="J53" s="200">
        <f t="shared" si="10"/>
        <v>0</v>
      </c>
      <c r="K53" s="200">
        <f t="shared" si="10"/>
        <v>0</v>
      </c>
      <c r="L53" s="200">
        <f>K53*(1+$D$38)</f>
        <v>0</v>
      </c>
      <c r="M53" s="200">
        <f t="shared" si="10"/>
        <v>0</v>
      </c>
      <c r="N53" s="200">
        <f t="shared" si="10"/>
        <v>0</v>
      </c>
      <c r="O53" s="200">
        <f t="shared" si="10"/>
        <v>0</v>
      </c>
      <c r="P53" s="197" t="str">
        <f t="shared" si="13"/>
        <v>Audit &amp; Accounting</v>
      </c>
      <c r="Q53" s="189"/>
      <c r="R53" s="189"/>
      <c r="S53" s="202"/>
      <c r="T53" s="200">
        <f t="shared" si="11"/>
        <v>0</v>
      </c>
      <c r="U53" s="200">
        <f t="shared" si="12"/>
        <v>0</v>
      </c>
      <c r="V53" s="200">
        <f t="shared" si="12"/>
        <v>0</v>
      </c>
      <c r="W53" s="200">
        <f t="shared" si="12"/>
        <v>0</v>
      </c>
      <c r="X53" s="200">
        <f t="shared" si="12"/>
        <v>0</v>
      </c>
      <c r="Y53" s="200">
        <f t="shared" si="12"/>
        <v>0</v>
      </c>
      <c r="Z53" s="200">
        <f t="shared" si="12"/>
        <v>0</v>
      </c>
      <c r="AA53" s="200">
        <f t="shared" si="12"/>
        <v>0</v>
      </c>
      <c r="AB53" s="200">
        <f t="shared" si="12"/>
        <v>0</v>
      </c>
      <c r="AC53" s="200">
        <f t="shared" si="12"/>
        <v>0</v>
      </c>
    </row>
    <row r="54" spans="1:29" x14ac:dyDescent="0.25">
      <c r="A54" s="197" t="s">
        <v>253</v>
      </c>
      <c r="B54" s="100"/>
      <c r="C54" s="189"/>
      <c r="D54" s="202"/>
      <c r="E54" s="87">
        <v>0</v>
      </c>
      <c r="F54" s="200" t="str">
        <f t="shared" si="8"/>
        <v/>
      </c>
      <c r="G54" s="200">
        <f t="shared" si="9"/>
        <v>0</v>
      </c>
      <c r="H54" s="200">
        <f t="shared" si="10"/>
        <v>0</v>
      </c>
      <c r="I54" s="200">
        <f t="shared" si="10"/>
        <v>0</v>
      </c>
      <c r="J54" s="200">
        <f t="shared" si="10"/>
        <v>0</v>
      </c>
      <c r="K54" s="200">
        <f t="shared" si="10"/>
        <v>0</v>
      </c>
      <c r="L54" s="200">
        <f t="shared" si="10"/>
        <v>0</v>
      </c>
      <c r="M54" s="200">
        <f t="shared" si="10"/>
        <v>0</v>
      </c>
      <c r="N54" s="200">
        <f t="shared" si="10"/>
        <v>0</v>
      </c>
      <c r="O54" s="200">
        <f t="shared" si="10"/>
        <v>0</v>
      </c>
      <c r="P54" s="197" t="str">
        <f t="shared" si="13"/>
        <v>Admin Other</v>
      </c>
      <c r="Q54" s="189"/>
      <c r="R54" s="189"/>
      <c r="S54" s="202"/>
      <c r="T54" s="200">
        <f t="shared" si="11"/>
        <v>0</v>
      </c>
      <c r="U54" s="200">
        <f t="shared" si="12"/>
        <v>0</v>
      </c>
      <c r="V54" s="200">
        <f t="shared" si="12"/>
        <v>0</v>
      </c>
      <c r="W54" s="200">
        <f t="shared" si="12"/>
        <v>0</v>
      </c>
      <c r="X54" s="200">
        <f t="shared" si="12"/>
        <v>0</v>
      </c>
      <c r="Y54" s="200">
        <f t="shared" si="12"/>
        <v>0</v>
      </c>
      <c r="Z54" s="200">
        <f t="shared" si="12"/>
        <v>0</v>
      </c>
      <c r="AA54" s="200">
        <f t="shared" si="12"/>
        <v>0</v>
      </c>
      <c r="AB54" s="200">
        <f t="shared" si="12"/>
        <v>0</v>
      </c>
      <c r="AC54" s="200">
        <f t="shared" si="12"/>
        <v>0</v>
      </c>
    </row>
    <row r="55" spans="1:29" x14ac:dyDescent="0.25">
      <c r="A55" s="188" t="s">
        <v>254</v>
      </c>
      <c r="B55" s="100"/>
      <c r="C55" s="189"/>
      <c r="D55" s="202"/>
      <c r="E55" s="200">
        <f t="shared" ref="E55:O55" si="14">SUM(E49:E54)</f>
        <v>0</v>
      </c>
      <c r="F55" s="200">
        <f t="shared" si="14"/>
        <v>0</v>
      </c>
      <c r="G55" s="200">
        <f t="shared" si="14"/>
        <v>0</v>
      </c>
      <c r="H55" s="200">
        <f t="shared" si="14"/>
        <v>0</v>
      </c>
      <c r="I55" s="200">
        <f t="shared" si="14"/>
        <v>0</v>
      </c>
      <c r="J55" s="200">
        <f t="shared" si="14"/>
        <v>0</v>
      </c>
      <c r="K55" s="200">
        <f t="shared" si="14"/>
        <v>0</v>
      </c>
      <c r="L55" s="200">
        <f t="shared" si="14"/>
        <v>0</v>
      </c>
      <c r="M55" s="200">
        <f t="shared" si="14"/>
        <v>0</v>
      </c>
      <c r="N55" s="200">
        <f t="shared" si="14"/>
        <v>0</v>
      </c>
      <c r="O55" s="200">
        <f t="shared" si="14"/>
        <v>0</v>
      </c>
      <c r="P55" s="197" t="str">
        <f t="shared" si="13"/>
        <v>Total Administrative</v>
      </c>
      <c r="Q55" s="189"/>
      <c r="R55" s="189"/>
      <c r="S55" s="202"/>
      <c r="T55" s="200">
        <f t="shared" ref="T55:AC55" si="15">SUM(T49:T54)</f>
        <v>0</v>
      </c>
      <c r="U55" s="200">
        <f t="shared" si="15"/>
        <v>0</v>
      </c>
      <c r="V55" s="200">
        <f t="shared" si="15"/>
        <v>0</v>
      </c>
      <c r="W55" s="200">
        <f t="shared" si="15"/>
        <v>0</v>
      </c>
      <c r="X55" s="200">
        <f t="shared" si="15"/>
        <v>0</v>
      </c>
      <c r="Y55" s="200">
        <f t="shared" si="15"/>
        <v>0</v>
      </c>
      <c r="Z55" s="200">
        <f t="shared" si="15"/>
        <v>0</v>
      </c>
      <c r="AA55" s="200">
        <f t="shared" si="15"/>
        <v>0</v>
      </c>
      <c r="AB55" s="200">
        <f t="shared" si="15"/>
        <v>0</v>
      </c>
      <c r="AC55" s="200">
        <f t="shared" si="15"/>
        <v>0</v>
      </c>
    </row>
    <row r="56" spans="1:29" x14ac:dyDescent="0.25">
      <c r="E56" s="196"/>
      <c r="F56" s="196"/>
      <c r="G56" s="196"/>
      <c r="H56" s="196"/>
      <c r="I56" s="196"/>
      <c r="J56" s="196"/>
      <c r="K56" s="196"/>
      <c r="L56" s="196"/>
      <c r="M56" s="196"/>
      <c r="N56" s="196"/>
      <c r="O56" s="196"/>
      <c r="T56" s="196"/>
      <c r="U56" s="196"/>
      <c r="V56" s="196"/>
      <c r="W56" s="196"/>
      <c r="X56" s="196"/>
      <c r="Y56" s="196"/>
      <c r="Z56" s="196"/>
      <c r="AA56" s="196"/>
      <c r="AB56" s="196"/>
      <c r="AC56" s="196"/>
    </row>
    <row r="57" spans="1:29" ht="13" x14ac:dyDescent="0.3">
      <c r="A57" s="193" t="s">
        <v>255</v>
      </c>
      <c r="B57" s="194"/>
      <c r="C57" s="194"/>
      <c r="D57" s="195"/>
      <c r="E57" s="87">
        <v>0</v>
      </c>
      <c r="F57" s="200" t="str">
        <f>IFERROR(E57/$B$33,"")</f>
        <v/>
      </c>
      <c r="G57" s="200">
        <f>E57*(1+$D$38)</f>
        <v>0</v>
      </c>
      <c r="H57" s="200">
        <f t="shared" ref="H57:O57" si="16">G57*(1+$D$38)</f>
        <v>0</v>
      </c>
      <c r="I57" s="200">
        <f t="shared" si="16"/>
        <v>0</v>
      </c>
      <c r="J57" s="200">
        <f t="shared" si="16"/>
        <v>0</v>
      </c>
      <c r="K57" s="200">
        <f t="shared" si="16"/>
        <v>0</v>
      </c>
      <c r="L57" s="200">
        <f t="shared" si="16"/>
        <v>0</v>
      </c>
      <c r="M57" s="200">
        <f t="shared" si="16"/>
        <v>0</v>
      </c>
      <c r="N57" s="200">
        <f t="shared" si="16"/>
        <v>0</v>
      </c>
      <c r="O57" s="200">
        <f t="shared" si="16"/>
        <v>0</v>
      </c>
      <c r="P57" s="193" t="s">
        <v>255</v>
      </c>
      <c r="Q57" s="194"/>
      <c r="R57" s="194"/>
      <c r="S57" s="195"/>
      <c r="T57" s="203"/>
      <c r="U57" s="203"/>
      <c r="V57" s="203"/>
      <c r="W57" s="203"/>
      <c r="X57" s="203"/>
      <c r="Y57" s="203"/>
      <c r="Z57" s="203"/>
      <c r="AA57" s="203"/>
      <c r="AB57" s="203"/>
      <c r="AC57" s="203"/>
    </row>
    <row r="58" spans="1:29" x14ac:dyDescent="0.25">
      <c r="E58" s="196"/>
      <c r="F58" s="196"/>
      <c r="G58" s="196"/>
      <c r="H58" s="196"/>
      <c r="I58" s="196"/>
      <c r="J58" s="196"/>
      <c r="K58" s="196"/>
      <c r="L58" s="196"/>
      <c r="M58" s="196"/>
      <c r="N58" s="196"/>
      <c r="O58" s="196"/>
      <c r="T58" s="196"/>
      <c r="U58" s="196"/>
      <c r="V58" s="196"/>
      <c r="W58" s="196"/>
      <c r="X58" s="196"/>
      <c r="Y58" s="196"/>
      <c r="Z58" s="196"/>
      <c r="AA58" s="196"/>
      <c r="AB58" s="196"/>
      <c r="AC58" s="196"/>
    </row>
    <row r="59" spans="1:29" ht="13" x14ac:dyDescent="0.3">
      <c r="A59" s="206" t="s">
        <v>256</v>
      </c>
      <c r="B59" s="194" t="s">
        <v>33</v>
      </c>
      <c r="C59" s="194"/>
      <c r="D59" s="195"/>
      <c r="E59" s="196"/>
      <c r="F59" s="196"/>
      <c r="G59" s="196"/>
      <c r="H59" s="196"/>
      <c r="I59" s="196"/>
      <c r="J59" s="196"/>
      <c r="K59" s="196"/>
      <c r="L59" s="196"/>
      <c r="M59" s="196"/>
      <c r="N59" s="196"/>
      <c r="O59" s="196"/>
      <c r="P59" s="206" t="s">
        <v>256</v>
      </c>
      <c r="Q59" s="194"/>
      <c r="R59" s="194"/>
      <c r="S59" s="195"/>
      <c r="T59" s="196"/>
      <c r="U59" s="196"/>
      <c r="V59" s="196"/>
      <c r="W59" s="196"/>
      <c r="X59" s="196"/>
      <c r="Y59" s="196"/>
      <c r="Z59" s="196"/>
      <c r="AA59" s="196"/>
      <c r="AB59" s="196"/>
      <c r="AC59" s="196"/>
    </row>
    <row r="60" spans="1:29" x14ac:dyDescent="0.25">
      <c r="A60" s="197" t="s">
        <v>257</v>
      </c>
      <c r="B60" s="100"/>
      <c r="C60" s="189"/>
      <c r="D60" s="202"/>
      <c r="E60" s="87">
        <v>0</v>
      </c>
      <c r="F60" s="200" t="str">
        <f>IFERROR(E60/$B$33,"")</f>
        <v/>
      </c>
      <c r="G60" s="200">
        <f>E60*(1+$D$38)</f>
        <v>0</v>
      </c>
      <c r="H60" s="200">
        <f t="shared" ref="H60:N64" si="17">G60*(1+$D$38)</f>
        <v>0</v>
      </c>
      <c r="I60" s="200">
        <f t="shared" si="17"/>
        <v>0</v>
      </c>
      <c r="J60" s="200">
        <f t="shared" si="17"/>
        <v>0</v>
      </c>
      <c r="K60" s="200">
        <f t="shared" si="17"/>
        <v>0</v>
      </c>
      <c r="L60" s="200">
        <f t="shared" si="17"/>
        <v>0</v>
      </c>
      <c r="M60" s="200">
        <f t="shared" si="17"/>
        <v>0</v>
      </c>
      <c r="N60" s="200">
        <f t="shared" si="17"/>
        <v>0</v>
      </c>
      <c r="O60" s="200">
        <f>N60*(1+$D$38)</f>
        <v>0</v>
      </c>
      <c r="P60" s="197" t="str">
        <f>A60</f>
        <v>Fuel Oil</v>
      </c>
      <c r="Q60" s="189"/>
      <c r="R60" s="189"/>
      <c r="S60" s="202"/>
      <c r="T60" s="200">
        <f>O60*(1+$D$38)</f>
        <v>0</v>
      </c>
      <c r="U60" s="200">
        <f t="shared" ref="U60:AC64" si="18">T60*(1+$D$38)</f>
        <v>0</v>
      </c>
      <c r="V60" s="200">
        <f t="shared" si="18"/>
        <v>0</v>
      </c>
      <c r="W60" s="200">
        <f t="shared" si="18"/>
        <v>0</v>
      </c>
      <c r="X60" s="200">
        <f t="shared" si="18"/>
        <v>0</v>
      </c>
      <c r="Y60" s="200">
        <f t="shared" si="18"/>
        <v>0</v>
      </c>
      <c r="Z60" s="200">
        <f t="shared" si="18"/>
        <v>0</v>
      </c>
      <c r="AA60" s="200">
        <f t="shared" si="18"/>
        <v>0</v>
      </c>
      <c r="AB60" s="200">
        <f t="shared" si="18"/>
        <v>0</v>
      </c>
      <c r="AC60" s="200">
        <f t="shared" si="18"/>
        <v>0</v>
      </c>
    </row>
    <row r="61" spans="1:29" x14ac:dyDescent="0.25">
      <c r="A61" s="175" t="s">
        <v>258</v>
      </c>
      <c r="B61" s="100"/>
      <c r="C61" s="189"/>
      <c r="D61" s="202"/>
      <c r="E61" s="87">
        <v>0</v>
      </c>
      <c r="F61" s="200" t="str">
        <f>IFERROR(E61/$B$33,"")</f>
        <v/>
      </c>
      <c r="G61" s="200">
        <f>E61*(1+$D$38)</f>
        <v>0</v>
      </c>
      <c r="H61" s="200">
        <f t="shared" si="17"/>
        <v>0</v>
      </c>
      <c r="I61" s="200">
        <f t="shared" si="17"/>
        <v>0</v>
      </c>
      <c r="J61" s="200">
        <f t="shared" si="17"/>
        <v>0</v>
      </c>
      <c r="K61" s="200">
        <f t="shared" si="17"/>
        <v>0</v>
      </c>
      <c r="L61" s="200">
        <f t="shared" si="17"/>
        <v>0</v>
      </c>
      <c r="M61" s="200">
        <f t="shared" si="17"/>
        <v>0</v>
      </c>
      <c r="N61" s="200">
        <f t="shared" si="17"/>
        <v>0</v>
      </c>
      <c r="O61" s="200">
        <f>N61*(1+$D$38)</f>
        <v>0</v>
      </c>
      <c r="P61" s="197" t="str">
        <f>A61</f>
        <v xml:space="preserve">   Electricity</v>
      </c>
      <c r="Q61" s="189"/>
      <c r="R61" s="189"/>
      <c r="S61" s="202"/>
      <c r="T61" s="200">
        <f>O61*(1+$D$38)</f>
        <v>0</v>
      </c>
      <c r="U61" s="200">
        <f t="shared" si="18"/>
        <v>0</v>
      </c>
      <c r="V61" s="200">
        <f t="shared" si="18"/>
        <v>0</v>
      </c>
      <c r="W61" s="200">
        <f t="shared" si="18"/>
        <v>0</v>
      </c>
      <c r="X61" s="200">
        <f t="shared" si="18"/>
        <v>0</v>
      </c>
      <c r="Y61" s="200">
        <f t="shared" si="18"/>
        <v>0</v>
      </c>
      <c r="Z61" s="200">
        <f t="shared" si="18"/>
        <v>0</v>
      </c>
      <c r="AA61" s="200">
        <f t="shared" si="18"/>
        <v>0</v>
      </c>
      <c r="AB61" s="200">
        <f t="shared" si="18"/>
        <v>0</v>
      </c>
      <c r="AC61" s="200">
        <f t="shared" si="18"/>
        <v>0</v>
      </c>
    </row>
    <row r="62" spans="1:29" x14ac:dyDescent="0.25">
      <c r="A62" s="197" t="s">
        <v>259</v>
      </c>
      <c r="B62" s="100"/>
      <c r="C62" s="189"/>
      <c r="D62" s="202"/>
      <c r="E62" s="87">
        <v>0</v>
      </c>
      <c r="F62" s="200" t="str">
        <f>IFERROR(E62/$B$33,"")</f>
        <v/>
      </c>
      <c r="G62" s="200">
        <f>E62*(1+$D$38)</f>
        <v>0</v>
      </c>
      <c r="H62" s="200">
        <f t="shared" si="17"/>
        <v>0</v>
      </c>
      <c r="I62" s="200">
        <f t="shared" si="17"/>
        <v>0</v>
      </c>
      <c r="J62" s="200">
        <f t="shared" si="17"/>
        <v>0</v>
      </c>
      <c r="K62" s="200">
        <f t="shared" si="17"/>
        <v>0</v>
      </c>
      <c r="L62" s="200">
        <f t="shared" si="17"/>
        <v>0</v>
      </c>
      <c r="M62" s="200">
        <f t="shared" si="17"/>
        <v>0</v>
      </c>
      <c r="N62" s="200">
        <f t="shared" si="17"/>
        <v>0</v>
      </c>
      <c r="O62" s="200">
        <f>N62*(1+$D$38)</f>
        <v>0</v>
      </c>
      <c r="P62" s="197" t="str">
        <f>A62</f>
        <v xml:space="preserve">Water  </v>
      </c>
      <c r="Q62" s="189"/>
      <c r="R62" s="189"/>
      <c r="S62" s="202"/>
      <c r="T62" s="200">
        <f>O62*(1+$D$38)</f>
        <v>0</v>
      </c>
      <c r="U62" s="200">
        <f t="shared" si="18"/>
        <v>0</v>
      </c>
      <c r="V62" s="200">
        <f t="shared" si="18"/>
        <v>0</v>
      </c>
      <c r="W62" s="200">
        <f t="shared" si="18"/>
        <v>0</v>
      </c>
      <c r="X62" s="200">
        <f t="shared" si="18"/>
        <v>0</v>
      </c>
      <c r="Y62" s="200">
        <f t="shared" si="18"/>
        <v>0</v>
      </c>
      <c r="Z62" s="200">
        <f t="shared" si="18"/>
        <v>0</v>
      </c>
      <c r="AA62" s="200">
        <f t="shared" si="18"/>
        <v>0</v>
      </c>
      <c r="AB62" s="200">
        <f t="shared" si="18"/>
        <v>0</v>
      </c>
      <c r="AC62" s="200">
        <f t="shared" si="18"/>
        <v>0</v>
      </c>
    </row>
    <row r="63" spans="1:29" x14ac:dyDescent="0.25">
      <c r="A63" s="197" t="s">
        <v>260</v>
      </c>
      <c r="B63" s="100"/>
      <c r="C63" s="189"/>
      <c r="D63" s="202"/>
      <c r="E63" s="87">
        <v>0</v>
      </c>
      <c r="F63" s="200" t="str">
        <f>IFERROR(E63/$B$33,"")</f>
        <v/>
      </c>
      <c r="G63" s="200">
        <f>E63*(1+$D$38)</f>
        <v>0</v>
      </c>
      <c r="H63" s="200">
        <f t="shared" si="17"/>
        <v>0</v>
      </c>
      <c r="I63" s="200">
        <f t="shared" si="17"/>
        <v>0</v>
      </c>
      <c r="J63" s="200">
        <f t="shared" si="17"/>
        <v>0</v>
      </c>
      <c r="K63" s="200">
        <f t="shared" si="17"/>
        <v>0</v>
      </c>
      <c r="L63" s="200">
        <f>K63*(1+$D$38)</f>
        <v>0</v>
      </c>
      <c r="M63" s="200">
        <f t="shared" si="17"/>
        <v>0</v>
      </c>
      <c r="N63" s="200">
        <f t="shared" si="17"/>
        <v>0</v>
      </c>
      <c r="O63" s="200">
        <f>N63*(1+$D$38)</f>
        <v>0</v>
      </c>
      <c r="P63" s="197" t="str">
        <f>A63</f>
        <v>Gas</v>
      </c>
      <c r="Q63" s="189"/>
      <c r="R63" s="189"/>
      <c r="S63" s="202"/>
      <c r="T63" s="200">
        <f>O63*(1+$D$38)</f>
        <v>0</v>
      </c>
      <c r="U63" s="200">
        <f t="shared" si="18"/>
        <v>0</v>
      </c>
      <c r="V63" s="200">
        <f t="shared" si="18"/>
        <v>0</v>
      </c>
      <c r="W63" s="200">
        <f t="shared" si="18"/>
        <v>0</v>
      </c>
      <c r="X63" s="200">
        <f t="shared" si="18"/>
        <v>0</v>
      </c>
      <c r="Y63" s="200">
        <f t="shared" si="18"/>
        <v>0</v>
      </c>
      <c r="Z63" s="200">
        <f t="shared" si="18"/>
        <v>0</v>
      </c>
      <c r="AA63" s="200">
        <f t="shared" si="18"/>
        <v>0</v>
      </c>
      <c r="AB63" s="200">
        <f t="shared" si="18"/>
        <v>0</v>
      </c>
      <c r="AC63" s="200">
        <f t="shared" si="18"/>
        <v>0</v>
      </c>
    </row>
    <row r="64" spans="1:29" x14ac:dyDescent="0.25">
      <c r="A64" s="197" t="s">
        <v>261</v>
      </c>
      <c r="B64" s="100"/>
      <c r="C64" s="189"/>
      <c r="D64" s="202"/>
      <c r="E64" s="87">
        <v>0</v>
      </c>
      <c r="F64" s="200" t="str">
        <f>IFERROR(E64/$B$33,"")</f>
        <v/>
      </c>
      <c r="G64" s="200">
        <f>E64*(1+$D$38)</f>
        <v>0</v>
      </c>
      <c r="H64" s="200">
        <f t="shared" si="17"/>
        <v>0</v>
      </c>
      <c r="I64" s="200">
        <f t="shared" si="17"/>
        <v>0</v>
      </c>
      <c r="J64" s="200">
        <f t="shared" si="17"/>
        <v>0</v>
      </c>
      <c r="K64" s="200">
        <f t="shared" si="17"/>
        <v>0</v>
      </c>
      <c r="L64" s="200">
        <f t="shared" si="17"/>
        <v>0</v>
      </c>
      <c r="M64" s="200">
        <f t="shared" si="17"/>
        <v>0</v>
      </c>
      <c r="N64" s="200">
        <f t="shared" si="17"/>
        <v>0</v>
      </c>
      <c r="O64" s="200">
        <f>N64*(1+$D$38)</f>
        <v>0</v>
      </c>
      <c r="P64" s="197" t="str">
        <f>A64</f>
        <v>Sewer</v>
      </c>
      <c r="Q64" s="189"/>
      <c r="R64" s="189"/>
      <c r="S64" s="202"/>
      <c r="T64" s="200">
        <f>O64*(1+$D$38)</f>
        <v>0</v>
      </c>
      <c r="U64" s="200">
        <f t="shared" si="18"/>
        <v>0</v>
      </c>
      <c r="V64" s="200">
        <f t="shared" si="18"/>
        <v>0</v>
      </c>
      <c r="W64" s="200">
        <f t="shared" si="18"/>
        <v>0</v>
      </c>
      <c r="X64" s="200">
        <f t="shared" si="18"/>
        <v>0</v>
      </c>
      <c r="Y64" s="200">
        <f t="shared" si="18"/>
        <v>0</v>
      </c>
      <c r="Z64" s="200">
        <f t="shared" si="18"/>
        <v>0</v>
      </c>
      <c r="AA64" s="200">
        <f t="shared" si="18"/>
        <v>0</v>
      </c>
      <c r="AB64" s="200">
        <f t="shared" si="18"/>
        <v>0</v>
      </c>
      <c r="AC64" s="200">
        <f t="shared" si="18"/>
        <v>0</v>
      </c>
    </row>
    <row r="65" spans="1:29" x14ac:dyDescent="0.25">
      <c r="A65" s="188" t="s">
        <v>262</v>
      </c>
      <c r="B65" s="100"/>
      <c r="C65" s="189"/>
      <c r="D65" s="202"/>
      <c r="E65" s="200">
        <f t="shared" ref="E65:N65" si="19">SUM(E60:E64)</f>
        <v>0</v>
      </c>
      <c r="F65" s="200">
        <f t="shared" si="19"/>
        <v>0</v>
      </c>
      <c r="G65" s="200">
        <f t="shared" si="19"/>
        <v>0</v>
      </c>
      <c r="H65" s="200">
        <f t="shared" si="19"/>
        <v>0</v>
      </c>
      <c r="I65" s="200">
        <f t="shared" si="19"/>
        <v>0</v>
      </c>
      <c r="J65" s="200">
        <f t="shared" si="19"/>
        <v>0</v>
      </c>
      <c r="K65" s="200">
        <f t="shared" si="19"/>
        <v>0</v>
      </c>
      <c r="L65" s="200">
        <f t="shared" si="19"/>
        <v>0</v>
      </c>
      <c r="M65" s="200">
        <f t="shared" si="19"/>
        <v>0</v>
      </c>
      <c r="N65" s="200">
        <f t="shared" si="19"/>
        <v>0</v>
      </c>
      <c r="O65" s="200">
        <f>SUM(O60:O64)</f>
        <v>0</v>
      </c>
      <c r="P65" s="188" t="s">
        <v>262</v>
      </c>
      <c r="Q65" s="189"/>
      <c r="R65" s="189"/>
      <c r="S65" s="202"/>
      <c r="T65" s="200">
        <f t="shared" ref="T65:AC65" si="20">SUM(T60:T64)</f>
        <v>0</v>
      </c>
      <c r="U65" s="200">
        <f t="shared" si="20"/>
        <v>0</v>
      </c>
      <c r="V65" s="200">
        <f t="shared" si="20"/>
        <v>0</v>
      </c>
      <c r="W65" s="200">
        <f t="shared" si="20"/>
        <v>0</v>
      </c>
      <c r="X65" s="200">
        <f t="shared" si="20"/>
        <v>0</v>
      </c>
      <c r="Y65" s="200">
        <f t="shared" si="20"/>
        <v>0</v>
      </c>
      <c r="Z65" s="200">
        <f t="shared" si="20"/>
        <v>0</v>
      </c>
      <c r="AA65" s="200">
        <f t="shared" si="20"/>
        <v>0</v>
      </c>
      <c r="AB65" s="200">
        <f t="shared" si="20"/>
        <v>0</v>
      </c>
      <c r="AC65" s="200">
        <f t="shared" si="20"/>
        <v>0</v>
      </c>
    </row>
    <row r="66" spans="1:29" x14ac:dyDescent="0.25">
      <c r="E66" s="196"/>
      <c r="F66" s="196"/>
      <c r="G66" s="196"/>
      <c r="H66" s="196"/>
      <c r="I66" s="196"/>
      <c r="J66" s="196"/>
      <c r="K66" s="196"/>
      <c r="L66" s="196"/>
      <c r="M66" s="196"/>
      <c r="N66" s="196"/>
      <c r="O66" s="196"/>
      <c r="T66" s="196"/>
      <c r="U66" s="196"/>
      <c r="V66" s="196"/>
      <c r="W66" s="196"/>
      <c r="X66" s="196"/>
      <c r="Y66" s="196"/>
      <c r="Z66" s="196"/>
      <c r="AA66" s="196"/>
      <c r="AB66" s="196"/>
      <c r="AC66" s="196"/>
    </row>
    <row r="67" spans="1:29" ht="13" x14ac:dyDescent="0.3">
      <c r="A67" s="193" t="s">
        <v>263</v>
      </c>
      <c r="B67" s="194" t="s">
        <v>33</v>
      </c>
      <c r="C67" s="194"/>
      <c r="D67" s="195"/>
      <c r="E67" s="192" t="s">
        <v>220</v>
      </c>
      <c r="F67" s="192" t="s">
        <v>221</v>
      </c>
      <c r="G67" s="192" t="s">
        <v>222</v>
      </c>
      <c r="H67" s="192" t="s">
        <v>223</v>
      </c>
      <c r="I67" s="192" t="s">
        <v>224</v>
      </c>
      <c r="J67" s="192" t="s">
        <v>225</v>
      </c>
      <c r="K67" s="192" t="s">
        <v>226</v>
      </c>
      <c r="L67" s="192" t="s">
        <v>227</v>
      </c>
      <c r="M67" s="192" t="s">
        <v>228</v>
      </c>
      <c r="N67" s="192" t="s">
        <v>229</v>
      </c>
      <c r="O67" s="192" t="s">
        <v>230</v>
      </c>
      <c r="P67" s="193" t="s">
        <v>264</v>
      </c>
      <c r="Q67" s="194"/>
      <c r="R67" s="194"/>
      <c r="S67" s="195"/>
      <c r="T67" s="192" t="s">
        <v>231</v>
      </c>
      <c r="U67" s="192" t="s">
        <v>232</v>
      </c>
      <c r="V67" s="192" t="s">
        <v>233</v>
      </c>
      <c r="W67" s="192" t="s">
        <v>234</v>
      </c>
      <c r="X67" s="192" t="s">
        <v>235</v>
      </c>
      <c r="Y67" s="192" t="s">
        <v>236</v>
      </c>
      <c r="Z67" s="192" t="s">
        <v>237</v>
      </c>
      <c r="AA67" s="192" t="s">
        <v>238</v>
      </c>
      <c r="AB67" s="192" t="s">
        <v>239</v>
      </c>
      <c r="AC67" s="192" t="s">
        <v>240</v>
      </c>
    </row>
    <row r="68" spans="1:29" ht="25" x14ac:dyDescent="0.25">
      <c r="A68" s="207" t="s">
        <v>265</v>
      </c>
      <c r="B68" s="100"/>
      <c r="C68" s="189"/>
      <c r="D68" s="202"/>
      <c r="E68" s="87">
        <v>0</v>
      </c>
      <c r="F68" s="200" t="str">
        <f t="shared" ref="F68:F76" si="21">IFERROR(E68/$B$33,"")</f>
        <v/>
      </c>
      <c r="G68" s="200">
        <f t="shared" ref="G68:G76" si="22">E68*(1+$D$38)</f>
        <v>0</v>
      </c>
      <c r="H68" s="200">
        <f>G68*(1+$D$38)</f>
        <v>0</v>
      </c>
      <c r="I68" s="200">
        <f t="shared" ref="H68:O76" si="23">H68*(1+$D$38)</f>
        <v>0</v>
      </c>
      <c r="J68" s="200">
        <f t="shared" si="23"/>
        <v>0</v>
      </c>
      <c r="K68" s="200">
        <f t="shared" si="23"/>
        <v>0</v>
      </c>
      <c r="L68" s="200">
        <f t="shared" si="23"/>
        <v>0</v>
      </c>
      <c r="M68" s="200">
        <f t="shared" si="23"/>
        <v>0</v>
      </c>
      <c r="N68" s="200">
        <f t="shared" si="23"/>
        <v>0</v>
      </c>
      <c r="O68" s="200">
        <f t="shared" si="23"/>
        <v>0</v>
      </c>
      <c r="P68" s="197" t="str">
        <f t="shared" ref="P68:P76" si="24">A68</f>
        <v>Janitorial &amp; Maintenance Supplies</v>
      </c>
      <c r="Q68" s="189"/>
      <c r="R68" s="189"/>
      <c r="S68" s="202"/>
      <c r="T68" s="200">
        <f t="shared" ref="T68:T76" si="25">O68*(1+$D$38)</f>
        <v>0</v>
      </c>
      <c r="U68" s="200">
        <f t="shared" ref="U68:AC76" si="26">T68*(1+$D$38)</f>
        <v>0</v>
      </c>
      <c r="V68" s="200">
        <f t="shared" si="26"/>
        <v>0</v>
      </c>
      <c r="W68" s="200">
        <f t="shared" si="26"/>
        <v>0</v>
      </c>
      <c r="X68" s="200">
        <f t="shared" si="26"/>
        <v>0</v>
      </c>
      <c r="Y68" s="200">
        <f t="shared" si="26"/>
        <v>0</v>
      </c>
      <c r="Z68" s="200">
        <f t="shared" si="26"/>
        <v>0</v>
      </c>
      <c r="AA68" s="200">
        <f t="shared" si="26"/>
        <v>0</v>
      </c>
      <c r="AB68" s="200">
        <f t="shared" si="26"/>
        <v>0</v>
      </c>
      <c r="AC68" s="200">
        <f t="shared" si="26"/>
        <v>0</v>
      </c>
    </row>
    <row r="69" spans="1:29" ht="25" x14ac:dyDescent="0.25">
      <c r="A69" s="207" t="s">
        <v>266</v>
      </c>
      <c r="B69" s="100"/>
      <c r="C69" s="189"/>
      <c r="D69" s="202"/>
      <c r="E69" s="87">
        <v>0</v>
      </c>
      <c r="F69" s="200" t="str">
        <f t="shared" si="21"/>
        <v/>
      </c>
      <c r="G69" s="200">
        <f t="shared" si="22"/>
        <v>0</v>
      </c>
      <c r="H69" s="200">
        <f t="shared" si="23"/>
        <v>0</v>
      </c>
      <c r="I69" s="200">
        <f t="shared" si="23"/>
        <v>0</v>
      </c>
      <c r="J69" s="200">
        <f t="shared" si="23"/>
        <v>0</v>
      </c>
      <c r="K69" s="200">
        <f t="shared" si="23"/>
        <v>0</v>
      </c>
      <c r="L69" s="200">
        <f t="shared" si="23"/>
        <v>0</v>
      </c>
      <c r="M69" s="200">
        <f t="shared" si="23"/>
        <v>0</v>
      </c>
      <c r="N69" s="200">
        <f t="shared" si="23"/>
        <v>0</v>
      </c>
      <c r="O69" s="200">
        <f t="shared" si="23"/>
        <v>0</v>
      </c>
      <c r="P69" s="197" t="str">
        <f t="shared" si="24"/>
        <v>Operating/Maintenance Contracts</v>
      </c>
      <c r="Q69" s="189"/>
      <c r="R69" s="189"/>
      <c r="S69" s="202"/>
      <c r="T69" s="200">
        <f t="shared" si="25"/>
        <v>0</v>
      </c>
      <c r="U69" s="200">
        <f t="shared" si="26"/>
        <v>0</v>
      </c>
      <c r="V69" s="200">
        <f t="shared" si="26"/>
        <v>0</v>
      </c>
      <c r="W69" s="200">
        <f t="shared" si="26"/>
        <v>0</v>
      </c>
      <c r="X69" s="200">
        <f t="shared" si="26"/>
        <v>0</v>
      </c>
      <c r="Y69" s="200">
        <f t="shared" si="26"/>
        <v>0</v>
      </c>
      <c r="Z69" s="200">
        <f t="shared" si="26"/>
        <v>0</v>
      </c>
      <c r="AA69" s="200">
        <f t="shared" si="26"/>
        <v>0</v>
      </c>
      <c r="AB69" s="200">
        <f t="shared" si="26"/>
        <v>0</v>
      </c>
      <c r="AC69" s="200">
        <f t="shared" si="26"/>
        <v>0</v>
      </c>
    </row>
    <row r="70" spans="1:29" x14ac:dyDescent="0.25">
      <c r="A70" s="197" t="s">
        <v>267</v>
      </c>
      <c r="B70" s="100"/>
      <c r="C70" s="189"/>
      <c r="D70" s="202"/>
      <c r="E70" s="87">
        <v>0</v>
      </c>
      <c r="F70" s="200" t="str">
        <f t="shared" si="21"/>
        <v/>
      </c>
      <c r="G70" s="200">
        <f t="shared" si="22"/>
        <v>0</v>
      </c>
      <c r="H70" s="200">
        <f t="shared" si="23"/>
        <v>0</v>
      </c>
      <c r="I70" s="200">
        <f>H70*(1+$D$38)</f>
        <v>0</v>
      </c>
      <c r="J70" s="200">
        <f t="shared" si="23"/>
        <v>0</v>
      </c>
      <c r="K70" s="200">
        <f t="shared" si="23"/>
        <v>0</v>
      </c>
      <c r="L70" s="200">
        <f t="shared" si="23"/>
        <v>0</v>
      </c>
      <c r="M70" s="200">
        <f t="shared" si="23"/>
        <v>0</v>
      </c>
      <c r="N70" s="200">
        <f t="shared" si="23"/>
        <v>0</v>
      </c>
      <c r="O70" s="200">
        <f t="shared" si="23"/>
        <v>0</v>
      </c>
      <c r="P70" s="197" t="str">
        <f t="shared" si="24"/>
        <v>Trash Removal</v>
      </c>
      <c r="Q70" s="189"/>
      <c r="R70" s="189"/>
      <c r="S70" s="202"/>
      <c r="T70" s="200">
        <f t="shared" si="25"/>
        <v>0</v>
      </c>
      <c r="U70" s="200">
        <f t="shared" si="26"/>
        <v>0</v>
      </c>
      <c r="V70" s="200">
        <f t="shared" si="26"/>
        <v>0</v>
      </c>
      <c r="W70" s="200">
        <f t="shared" si="26"/>
        <v>0</v>
      </c>
      <c r="X70" s="200">
        <f t="shared" si="26"/>
        <v>0</v>
      </c>
      <c r="Y70" s="200">
        <f t="shared" si="26"/>
        <v>0</v>
      </c>
      <c r="Z70" s="200">
        <f t="shared" si="26"/>
        <v>0</v>
      </c>
      <c r="AA70" s="200">
        <f t="shared" si="26"/>
        <v>0</v>
      </c>
      <c r="AB70" s="200">
        <f t="shared" si="26"/>
        <v>0</v>
      </c>
      <c r="AC70" s="200">
        <f t="shared" si="26"/>
        <v>0</v>
      </c>
    </row>
    <row r="71" spans="1:29" x14ac:dyDescent="0.25">
      <c r="A71" s="197" t="s">
        <v>268</v>
      </c>
      <c r="B71" s="100"/>
      <c r="C71" s="189"/>
      <c r="D71" s="202"/>
      <c r="E71" s="87">
        <v>0</v>
      </c>
      <c r="F71" s="200" t="str">
        <f t="shared" si="21"/>
        <v/>
      </c>
      <c r="G71" s="200">
        <f t="shared" si="22"/>
        <v>0</v>
      </c>
      <c r="H71" s="200">
        <f t="shared" si="23"/>
        <v>0</v>
      </c>
      <c r="I71" s="200">
        <f t="shared" si="23"/>
        <v>0</v>
      </c>
      <c r="J71" s="200">
        <f t="shared" si="23"/>
        <v>0</v>
      </c>
      <c r="K71" s="200">
        <f t="shared" si="23"/>
        <v>0</v>
      </c>
      <c r="L71" s="200">
        <f t="shared" si="23"/>
        <v>0</v>
      </c>
      <c r="M71" s="200">
        <f t="shared" si="23"/>
        <v>0</v>
      </c>
      <c r="N71" s="200">
        <f t="shared" si="23"/>
        <v>0</v>
      </c>
      <c r="O71" s="200">
        <f t="shared" si="23"/>
        <v>0</v>
      </c>
      <c r="P71" s="197" t="str">
        <f t="shared" si="24"/>
        <v>Security Payroll/Contract</v>
      </c>
      <c r="Q71" s="189"/>
      <c r="R71" s="189"/>
      <c r="S71" s="202"/>
      <c r="T71" s="200">
        <f t="shared" si="25"/>
        <v>0</v>
      </c>
      <c r="U71" s="200">
        <f t="shared" si="26"/>
        <v>0</v>
      </c>
      <c r="V71" s="200">
        <f t="shared" si="26"/>
        <v>0</v>
      </c>
      <c r="W71" s="200">
        <f t="shared" si="26"/>
        <v>0</v>
      </c>
      <c r="X71" s="200">
        <f t="shared" si="26"/>
        <v>0</v>
      </c>
      <c r="Y71" s="200">
        <f t="shared" si="26"/>
        <v>0</v>
      </c>
      <c r="Z71" s="200">
        <f t="shared" si="26"/>
        <v>0</v>
      </c>
      <c r="AA71" s="200">
        <f t="shared" si="26"/>
        <v>0</v>
      </c>
      <c r="AB71" s="200">
        <f t="shared" si="26"/>
        <v>0</v>
      </c>
      <c r="AC71" s="200">
        <f t="shared" si="26"/>
        <v>0</v>
      </c>
    </row>
    <row r="72" spans="1:29" x14ac:dyDescent="0.25">
      <c r="A72" s="197" t="s">
        <v>269</v>
      </c>
      <c r="B72" s="100"/>
      <c r="C72" s="189"/>
      <c r="D72" s="202"/>
      <c r="E72" s="87">
        <v>0</v>
      </c>
      <c r="F72" s="200" t="str">
        <f t="shared" si="21"/>
        <v/>
      </c>
      <c r="G72" s="200">
        <f t="shared" si="22"/>
        <v>0</v>
      </c>
      <c r="H72" s="200">
        <f t="shared" si="23"/>
        <v>0</v>
      </c>
      <c r="I72" s="200">
        <f t="shared" si="23"/>
        <v>0</v>
      </c>
      <c r="J72" s="200">
        <f t="shared" si="23"/>
        <v>0</v>
      </c>
      <c r="K72" s="200">
        <f t="shared" si="23"/>
        <v>0</v>
      </c>
      <c r="L72" s="200">
        <f t="shared" si="23"/>
        <v>0</v>
      </c>
      <c r="M72" s="200">
        <f t="shared" si="23"/>
        <v>0</v>
      </c>
      <c r="N72" s="200">
        <f t="shared" si="23"/>
        <v>0</v>
      </c>
      <c r="O72" s="200">
        <f t="shared" si="23"/>
        <v>0</v>
      </c>
      <c r="P72" s="197" t="str">
        <f t="shared" si="24"/>
        <v>Repairs Materials</v>
      </c>
      <c r="Q72" s="189"/>
      <c r="R72" s="189"/>
      <c r="S72" s="202"/>
      <c r="T72" s="200">
        <f t="shared" si="25"/>
        <v>0</v>
      </c>
      <c r="U72" s="200">
        <f t="shared" si="26"/>
        <v>0</v>
      </c>
      <c r="V72" s="200">
        <f t="shared" si="26"/>
        <v>0</v>
      </c>
      <c r="W72" s="200">
        <f t="shared" si="26"/>
        <v>0</v>
      </c>
      <c r="X72" s="200">
        <f t="shared" si="26"/>
        <v>0</v>
      </c>
      <c r="Y72" s="200">
        <f t="shared" si="26"/>
        <v>0</v>
      </c>
      <c r="Z72" s="200">
        <f t="shared" si="26"/>
        <v>0</v>
      </c>
      <c r="AA72" s="200">
        <f t="shared" si="26"/>
        <v>0</v>
      </c>
      <c r="AB72" s="200">
        <f t="shared" si="26"/>
        <v>0</v>
      </c>
      <c r="AC72" s="200">
        <f t="shared" si="26"/>
        <v>0</v>
      </c>
    </row>
    <row r="73" spans="1:29" ht="25" x14ac:dyDescent="0.25">
      <c r="A73" s="207" t="s">
        <v>270</v>
      </c>
      <c r="B73" s="100"/>
      <c r="C73" s="189"/>
      <c r="D73" s="202"/>
      <c r="E73" s="87">
        <v>0</v>
      </c>
      <c r="F73" s="200" t="str">
        <f t="shared" si="21"/>
        <v/>
      </c>
      <c r="G73" s="200">
        <f t="shared" si="22"/>
        <v>0</v>
      </c>
      <c r="H73" s="200">
        <f t="shared" si="23"/>
        <v>0</v>
      </c>
      <c r="I73" s="200">
        <f t="shared" si="23"/>
        <v>0</v>
      </c>
      <c r="J73" s="200">
        <f t="shared" si="23"/>
        <v>0</v>
      </c>
      <c r="K73" s="200">
        <f t="shared" si="23"/>
        <v>0</v>
      </c>
      <c r="L73" s="200">
        <f t="shared" si="23"/>
        <v>0</v>
      </c>
      <c r="M73" s="200">
        <f t="shared" si="23"/>
        <v>0</v>
      </c>
      <c r="N73" s="200">
        <f t="shared" si="23"/>
        <v>0</v>
      </c>
      <c r="O73" s="200">
        <f t="shared" si="23"/>
        <v>0</v>
      </c>
      <c r="P73" s="197" t="str">
        <f t="shared" si="24"/>
        <v>Maintenance contracts (HVAC, elevator, etc)</v>
      </c>
      <c r="Q73" s="189"/>
      <c r="R73" s="189"/>
      <c r="S73" s="202"/>
      <c r="T73" s="200">
        <f t="shared" si="25"/>
        <v>0</v>
      </c>
      <c r="U73" s="200">
        <f t="shared" si="26"/>
        <v>0</v>
      </c>
      <c r="V73" s="200">
        <f t="shared" si="26"/>
        <v>0</v>
      </c>
      <c r="W73" s="200">
        <f t="shared" si="26"/>
        <v>0</v>
      </c>
      <c r="X73" s="200">
        <f t="shared" si="26"/>
        <v>0</v>
      </c>
      <c r="Y73" s="200">
        <f t="shared" si="26"/>
        <v>0</v>
      </c>
      <c r="Z73" s="200">
        <f t="shared" si="26"/>
        <v>0</v>
      </c>
      <c r="AA73" s="200">
        <f t="shared" si="26"/>
        <v>0</v>
      </c>
      <c r="AB73" s="200">
        <f t="shared" si="26"/>
        <v>0</v>
      </c>
      <c r="AC73" s="200">
        <f t="shared" si="26"/>
        <v>0</v>
      </c>
    </row>
    <row r="74" spans="1:29" x14ac:dyDescent="0.25">
      <c r="A74" s="208" t="s">
        <v>271</v>
      </c>
      <c r="B74" s="100"/>
      <c r="C74" s="189"/>
      <c r="D74" s="202"/>
      <c r="E74" s="87">
        <v>0</v>
      </c>
      <c r="F74" s="200" t="str">
        <f t="shared" si="21"/>
        <v/>
      </c>
      <c r="G74" s="200">
        <f t="shared" si="22"/>
        <v>0</v>
      </c>
      <c r="H74" s="200">
        <f t="shared" si="23"/>
        <v>0</v>
      </c>
      <c r="I74" s="200">
        <f t="shared" si="23"/>
        <v>0</v>
      </c>
      <c r="J74" s="200">
        <f t="shared" si="23"/>
        <v>0</v>
      </c>
      <c r="K74" s="200">
        <f t="shared" si="23"/>
        <v>0</v>
      </c>
      <c r="L74" s="200">
        <f t="shared" si="23"/>
        <v>0</v>
      </c>
      <c r="M74" s="200">
        <f t="shared" si="23"/>
        <v>0</v>
      </c>
      <c r="N74" s="200">
        <f t="shared" si="23"/>
        <v>0</v>
      </c>
      <c r="O74" s="200">
        <f t="shared" si="23"/>
        <v>0</v>
      </c>
      <c r="P74" s="197" t="str">
        <f t="shared" si="24"/>
        <v>Grounds &amp; Snow Removal</v>
      </c>
      <c r="Q74" s="189"/>
      <c r="R74" s="189"/>
      <c r="S74" s="202"/>
      <c r="T74" s="200">
        <f t="shared" si="25"/>
        <v>0</v>
      </c>
      <c r="U74" s="200">
        <f t="shared" si="26"/>
        <v>0</v>
      </c>
      <c r="V74" s="200">
        <f t="shared" si="26"/>
        <v>0</v>
      </c>
      <c r="W74" s="200">
        <f t="shared" si="26"/>
        <v>0</v>
      </c>
      <c r="X74" s="200">
        <f t="shared" si="26"/>
        <v>0</v>
      </c>
      <c r="Y74" s="200">
        <f t="shared" si="26"/>
        <v>0</v>
      </c>
      <c r="Z74" s="200">
        <f t="shared" si="26"/>
        <v>0</v>
      </c>
      <c r="AA74" s="200">
        <f t="shared" si="26"/>
        <v>0</v>
      </c>
      <c r="AB74" s="200">
        <f t="shared" si="26"/>
        <v>0</v>
      </c>
      <c r="AC74" s="200">
        <f t="shared" si="26"/>
        <v>0</v>
      </c>
    </row>
    <row r="75" spans="1:29" x14ac:dyDescent="0.25">
      <c r="A75" s="208" t="s">
        <v>272</v>
      </c>
      <c r="B75" s="100"/>
      <c r="C75" s="189"/>
      <c r="D75" s="202"/>
      <c r="E75" s="87">
        <v>0</v>
      </c>
      <c r="F75" s="200" t="str">
        <f t="shared" si="21"/>
        <v/>
      </c>
      <c r="G75" s="200">
        <f t="shared" si="22"/>
        <v>0</v>
      </c>
      <c r="H75" s="200">
        <f t="shared" si="23"/>
        <v>0</v>
      </c>
      <c r="I75" s="200">
        <f t="shared" si="23"/>
        <v>0</v>
      </c>
      <c r="J75" s="200">
        <f t="shared" si="23"/>
        <v>0</v>
      </c>
      <c r="K75" s="200">
        <f t="shared" si="23"/>
        <v>0</v>
      </c>
      <c r="L75" s="200">
        <f t="shared" si="23"/>
        <v>0</v>
      </c>
      <c r="M75" s="200">
        <f t="shared" si="23"/>
        <v>0</v>
      </c>
      <c r="N75" s="200">
        <f t="shared" si="23"/>
        <v>0</v>
      </c>
      <c r="O75" s="200">
        <f t="shared" si="23"/>
        <v>0</v>
      </c>
      <c r="P75" s="197" t="str">
        <f t="shared" si="24"/>
        <v>Painting &amp; Decorating</v>
      </c>
      <c r="Q75" s="189"/>
      <c r="R75" s="189"/>
      <c r="S75" s="202"/>
      <c r="T75" s="200">
        <f>O75*(1+$D$38)</f>
        <v>0</v>
      </c>
      <c r="U75" s="200">
        <f t="shared" si="26"/>
        <v>0</v>
      </c>
      <c r="V75" s="200">
        <f t="shared" si="26"/>
        <v>0</v>
      </c>
      <c r="W75" s="200">
        <f t="shared" si="26"/>
        <v>0</v>
      </c>
      <c r="X75" s="200">
        <f t="shared" si="26"/>
        <v>0</v>
      </c>
      <c r="Y75" s="200">
        <f t="shared" si="26"/>
        <v>0</v>
      </c>
      <c r="Z75" s="200">
        <f t="shared" si="26"/>
        <v>0</v>
      </c>
      <c r="AA75" s="200">
        <f t="shared" si="26"/>
        <v>0</v>
      </c>
      <c r="AB75" s="200">
        <f t="shared" si="26"/>
        <v>0</v>
      </c>
      <c r="AC75" s="200">
        <f t="shared" si="26"/>
        <v>0</v>
      </c>
    </row>
    <row r="76" spans="1:29" x14ac:dyDescent="0.25">
      <c r="A76" s="197" t="s">
        <v>145</v>
      </c>
      <c r="B76" s="100"/>
      <c r="C76" s="189"/>
      <c r="D76" s="202"/>
      <c r="E76" s="87">
        <v>0</v>
      </c>
      <c r="F76" s="200" t="str">
        <f t="shared" si="21"/>
        <v/>
      </c>
      <c r="G76" s="200">
        <f t="shared" si="22"/>
        <v>0</v>
      </c>
      <c r="H76" s="200">
        <f t="shared" si="23"/>
        <v>0</v>
      </c>
      <c r="I76" s="200">
        <f t="shared" si="23"/>
        <v>0</v>
      </c>
      <c r="J76" s="200">
        <f t="shared" si="23"/>
        <v>0</v>
      </c>
      <c r="K76" s="200">
        <f t="shared" si="23"/>
        <v>0</v>
      </c>
      <c r="L76" s="200">
        <f t="shared" si="23"/>
        <v>0</v>
      </c>
      <c r="M76" s="200">
        <f t="shared" si="23"/>
        <v>0</v>
      </c>
      <c r="N76" s="200">
        <f t="shared" si="23"/>
        <v>0</v>
      </c>
      <c r="O76" s="200">
        <f t="shared" si="23"/>
        <v>0</v>
      </c>
      <c r="P76" s="197" t="str">
        <f t="shared" si="24"/>
        <v>Other</v>
      </c>
      <c r="Q76" s="189"/>
      <c r="R76" s="189"/>
      <c r="S76" s="202"/>
      <c r="T76" s="200">
        <f t="shared" si="25"/>
        <v>0</v>
      </c>
      <c r="U76" s="200">
        <f t="shared" si="26"/>
        <v>0</v>
      </c>
      <c r="V76" s="200">
        <f t="shared" si="26"/>
        <v>0</v>
      </c>
      <c r="W76" s="200">
        <f t="shared" si="26"/>
        <v>0</v>
      </c>
      <c r="X76" s="200">
        <f t="shared" si="26"/>
        <v>0</v>
      </c>
      <c r="Y76" s="200">
        <f t="shared" si="26"/>
        <v>0</v>
      </c>
      <c r="Z76" s="200">
        <f t="shared" si="26"/>
        <v>0</v>
      </c>
      <c r="AA76" s="200">
        <f t="shared" si="26"/>
        <v>0</v>
      </c>
      <c r="AB76" s="200">
        <f t="shared" si="26"/>
        <v>0</v>
      </c>
      <c r="AC76" s="200">
        <f t="shared" si="26"/>
        <v>0</v>
      </c>
    </row>
    <row r="77" spans="1:29" x14ac:dyDescent="0.25">
      <c r="A77" s="188" t="s">
        <v>273</v>
      </c>
      <c r="B77" s="100"/>
      <c r="C77" s="189"/>
      <c r="D77" s="202"/>
      <c r="E77" s="200">
        <f t="shared" ref="E77:O77" si="27">SUM(E68:E76)</f>
        <v>0</v>
      </c>
      <c r="F77" s="200">
        <f t="shared" si="27"/>
        <v>0</v>
      </c>
      <c r="G77" s="200">
        <f t="shared" si="27"/>
        <v>0</v>
      </c>
      <c r="H77" s="200">
        <f t="shared" si="27"/>
        <v>0</v>
      </c>
      <c r="I77" s="200">
        <f t="shared" si="27"/>
        <v>0</v>
      </c>
      <c r="J77" s="200">
        <f t="shared" si="27"/>
        <v>0</v>
      </c>
      <c r="K77" s="200">
        <f t="shared" si="27"/>
        <v>0</v>
      </c>
      <c r="L77" s="200">
        <f t="shared" si="27"/>
        <v>0</v>
      </c>
      <c r="M77" s="200">
        <f t="shared" si="27"/>
        <v>0</v>
      </c>
      <c r="N77" s="200">
        <f t="shared" si="27"/>
        <v>0</v>
      </c>
      <c r="O77" s="200">
        <f t="shared" si="27"/>
        <v>0</v>
      </c>
      <c r="P77" s="188" t="s">
        <v>273</v>
      </c>
      <c r="Q77" s="189"/>
      <c r="R77" s="189"/>
      <c r="S77" s="202"/>
      <c r="T77" s="200">
        <f t="shared" ref="T77:AC77" si="28">SUM(T68:T76)</f>
        <v>0</v>
      </c>
      <c r="U77" s="200">
        <f t="shared" si="28"/>
        <v>0</v>
      </c>
      <c r="V77" s="200">
        <f t="shared" si="28"/>
        <v>0</v>
      </c>
      <c r="W77" s="200">
        <f t="shared" si="28"/>
        <v>0</v>
      </c>
      <c r="X77" s="200">
        <f t="shared" si="28"/>
        <v>0</v>
      </c>
      <c r="Y77" s="200">
        <f t="shared" si="28"/>
        <v>0</v>
      </c>
      <c r="Z77" s="200">
        <f t="shared" si="28"/>
        <v>0</v>
      </c>
      <c r="AA77" s="200">
        <f t="shared" si="28"/>
        <v>0</v>
      </c>
      <c r="AB77" s="200">
        <f t="shared" si="28"/>
        <v>0</v>
      </c>
      <c r="AC77" s="200">
        <f t="shared" si="28"/>
        <v>0</v>
      </c>
    </row>
    <row r="78" spans="1:29" x14ac:dyDescent="0.25">
      <c r="E78" s="196"/>
      <c r="F78" s="209"/>
      <c r="G78" s="209"/>
      <c r="H78" s="209"/>
      <c r="I78" s="209"/>
      <c r="J78" s="209"/>
      <c r="K78" s="209"/>
      <c r="L78" s="209"/>
      <c r="M78" s="209"/>
      <c r="N78" s="209"/>
      <c r="O78" s="209"/>
      <c r="P78" s="197"/>
      <c r="T78" s="209"/>
      <c r="U78" s="209"/>
      <c r="V78" s="209"/>
      <c r="W78" s="209"/>
      <c r="X78" s="209"/>
      <c r="Y78" s="209"/>
      <c r="Z78" s="209"/>
      <c r="AA78" s="209"/>
      <c r="AB78" s="209"/>
      <c r="AC78" s="209"/>
    </row>
    <row r="79" spans="1:29" ht="13" x14ac:dyDescent="0.3">
      <c r="A79" s="193" t="s">
        <v>274</v>
      </c>
      <c r="B79" s="194" t="s">
        <v>33</v>
      </c>
      <c r="C79" s="194"/>
      <c r="D79" s="195"/>
      <c r="E79" s="196"/>
      <c r="F79" s="209"/>
      <c r="G79" s="209"/>
      <c r="H79" s="209"/>
      <c r="I79" s="209"/>
      <c r="J79" s="209"/>
      <c r="K79" s="209"/>
      <c r="L79" s="209"/>
      <c r="M79" s="209"/>
      <c r="N79" s="209"/>
      <c r="O79" s="209"/>
      <c r="P79" s="193" t="str">
        <f t="shared" ref="P79:P86" si="29">A79</f>
        <v>Payroll Expense</v>
      </c>
      <c r="Q79" s="194"/>
      <c r="R79" s="194"/>
      <c r="S79" s="195"/>
      <c r="T79" s="209"/>
      <c r="U79" s="209"/>
      <c r="V79" s="209"/>
      <c r="W79" s="209"/>
      <c r="X79" s="209"/>
      <c r="Y79" s="209"/>
      <c r="Z79" s="209"/>
      <c r="AA79" s="209"/>
      <c r="AB79" s="209"/>
      <c r="AC79" s="209"/>
    </row>
    <row r="80" spans="1:29" x14ac:dyDescent="0.25">
      <c r="A80" s="197" t="s">
        <v>275</v>
      </c>
      <c r="B80" s="100"/>
      <c r="C80" s="189"/>
      <c r="D80" s="202"/>
      <c r="E80" s="87">
        <v>0</v>
      </c>
      <c r="F80" s="200" t="str">
        <f t="shared" ref="F80:F85" si="30">IFERROR(E80/$B$33,"")</f>
        <v/>
      </c>
      <c r="G80" s="200">
        <f t="shared" ref="G80:G85" si="31">E80*(1+$D$38)</f>
        <v>0</v>
      </c>
      <c r="H80" s="200">
        <f t="shared" ref="H80:O85" si="32">G80*(1+$D$38)</f>
        <v>0</v>
      </c>
      <c r="I80" s="200">
        <f t="shared" si="32"/>
        <v>0</v>
      </c>
      <c r="J80" s="200">
        <f t="shared" si="32"/>
        <v>0</v>
      </c>
      <c r="K80" s="200">
        <f t="shared" si="32"/>
        <v>0</v>
      </c>
      <c r="L80" s="200">
        <f t="shared" si="32"/>
        <v>0</v>
      </c>
      <c r="M80" s="200">
        <f t="shared" si="32"/>
        <v>0</v>
      </c>
      <c r="N80" s="200">
        <f t="shared" si="32"/>
        <v>0</v>
      </c>
      <c r="O80" s="200">
        <f t="shared" si="32"/>
        <v>0</v>
      </c>
      <c r="P80" s="197" t="str">
        <f t="shared" si="29"/>
        <v>Office Salaries</v>
      </c>
      <c r="Q80" s="189"/>
      <c r="R80" s="189"/>
      <c r="S80" s="202"/>
      <c r="T80" s="200">
        <f t="shared" ref="T80:T85" si="33">O80*(1+$D$38)</f>
        <v>0</v>
      </c>
      <c r="U80" s="200">
        <f t="shared" ref="U80:AC85" si="34">T80*(1+$D$38)</f>
        <v>0</v>
      </c>
      <c r="V80" s="200">
        <f t="shared" si="34"/>
        <v>0</v>
      </c>
      <c r="W80" s="200">
        <f t="shared" si="34"/>
        <v>0</v>
      </c>
      <c r="X80" s="200">
        <f t="shared" si="34"/>
        <v>0</v>
      </c>
      <c r="Y80" s="200">
        <f t="shared" si="34"/>
        <v>0</v>
      </c>
      <c r="Z80" s="200">
        <f t="shared" si="34"/>
        <v>0</v>
      </c>
      <c r="AA80" s="200">
        <f t="shared" si="34"/>
        <v>0</v>
      </c>
      <c r="AB80" s="200">
        <f t="shared" si="34"/>
        <v>0</v>
      </c>
      <c r="AC80" s="200">
        <f t="shared" si="34"/>
        <v>0</v>
      </c>
    </row>
    <row r="81" spans="1:29" x14ac:dyDescent="0.25">
      <c r="A81" s="197" t="s">
        <v>276</v>
      </c>
      <c r="B81" s="100"/>
      <c r="C81" s="189"/>
      <c r="D81" s="202"/>
      <c r="E81" s="87">
        <v>0</v>
      </c>
      <c r="F81" s="200" t="str">
        <f t="shared" si="30"/>
        <v/>
      </c>
      <c r="G81" s="200">
        <f t="shared" si="31"/>
        <v>0</v>
      </c>
      <c r="H81" s="200">
        <f t="shared" si="32"/>
        <v>0</v>
      </c>
      <c r="I81" s="200">
        <f t="shared" si="32"/>
        <v>0</v>
      </c>
      <c r="J81" s="200">
        <f t="shared" si="32"/>
        <v>0</v>
      </c>
      <c r="K81" s="200">
        <f t="shared" si="32"/>
        <v>0</v>
      </c>
      <c r="L81" s="200">
        <f t="shared" si="32"/>
        <v>0</v>
      </c>
      <c r="M81" s="200">
        <f t="shared" si="32"/>
        <v>0</v>
      </c>
      <c r="N81" s="200">
        <f t="shared" si="32"/>
        <v>0</v>
      </c>
      <c r="O81" s="200">
        <f t="shared" si="32"/>
        <v>0</v>
      </c>
      <c r="P81" s="197" t="str">
        <f t="shared" si="29"/>
        <v>Manager Salaries</v>
      </c>
      <c r="Q81" s="189"/>
      <c r="R81" s="189"/>
      <c r="S81" s="202"/>
      <c r="T81" s="200">
        <f t="shared" si="33"/>
        <v>0</v>
      </c>
      <c r="U81" s="200">
        <f t="shared" si="34"/>
        <v>0</v>
      </c>
      <c r="V81" s="200">
        <f t="shared" si="34"/>
        <v>0</v>
      </c>
      <c r="W81" s="200">
        <f t="shared" si="34"/>
        <v>0</v>
      </c>
      <c r="X81" s="200">
        <f t="shared" si="34"/>
        <v>0</v>
      </c>
      <c r="Y81" s="200">
        <f t="shared" si="34"/>
        <v>0</v>
      </c>
      <c r="Z81" s="200">
        <f t="shared" si="34"/>
        <v>0</v>
      </c>
      <c r="AA81" s="200">
        <f t="shared" si="34"/>
        <v>0</v>
      </c>
      <c r="AB81" s="200">
        <f t="shared" si="34"/>
        <v>0</v>
      </c>
      <c r="AC81" s="200">
        <f t="shared" si="34"/>
        <v>0</v>
      </c>
    </row>
    <row r="82" spans="1:29" x14ac:dyDescent="0.25">
      <c r="A82" s="197" t="s">
        <v>277</v>
      </c>
      <c r="B82" s="100"/>
      <c r="C82" s="189"/>
      <c r="D82" s="202"/>
      <c r="E82" s="87">
        <v>0</v>
      </c>
      <c r="F82" s="200" t="str">
        <f t="shared" si="30"/>
        <v/>
      </c>
      <c r="G82" s="200">
        <f t="shared" si="31"/>
        <v>0</v>
      </c>
      <c r="H82" s="200">
        <f t="shared" si="32"/>
        <v>0</v>
      </c>
      <c r="I82" s="200">
        <f t="shared" si="32"/>
        <v>0</v>
      </c>
      <c r="J82" s="200">
        <f t="shared" si="32"/>
        <v>0</v>
      </c>
      <c r="K82" s="200">
        <f t="shared" si="32"/>
        <v>0</v>
      </c>
      <c r="L82" s="200">
        <f t="shared" si="32"/>
        <v>0</v>
      </c>
      <c r="M82" s="200">
        <f t="shared" si="32"/>
        <v>0</v>
      </c>
      <c r="N82" s="200">
        <f t="shared" si="32"/>
        <v>0</v>
      </c>
      <c r="O82" s="200">
        <f t="shared" si="32"/>
        <v>0</v>
      </c>
      <c r="P82" s="197" t="str">
        <f t="shared" si="29"/>
        <v>Employee Rent Free Unit</v>
      </c>
      <c r="Q82" s="189"/>
      <c r="R82" s="189"/>
      <c r="S82" s="202"/>
      <c r="T82" s="200">
        <f t="shared" si="33"/>
        <v>0</v>
      </c>
      <c r="U82" s="200">
        <f t="shared" si="34"/>
        <v>0</v>
      </c>
      <c r="V82" s="200">
        <f t="shared" si="34"/>
        <v>0</v>
      </c>
      <c r="W82" s="200">
        <f t="shared" si="34"/>
        <v>0</v>
      </c>
      <c r="X82" s="200">
        <f t="shared" si="34"/>
        <v>0</v>
      </c>
      <c r="Y82" s="200">
        <f t="shared" si="34"/>
        <v>0</v>
      </c>
      <c r="Z82" s="200">
        <f t="shared" si="34"/>
        <v>0</v>
      </c>
      <c r="AA82" s="200">
        <f t="shared" si="34"/>
        <v>0</v>
      </c>
      <c r="AB82" s="200">
        <f t="shared" si="34"/>
        <v>0</v>
      </c>
      <c r="AC82" s="200">
        <f t="shared" si="34"/>
        <v>0</v>
      </c>
    </row>
    <row r="83" spans="1:29" x14ac:dyDescent="0.25">
      <c r="A83" s="208" t="s">
        <v>278</v>
      </c>
      <c r="B83" s="100"/>
      <c r="C83" s="189"/>
      <c r="D83" s="202"/>
      <c r="E83" s="87">
        <v>0</v>
      </c>
      <c r="F83" s="200" t="str">
        <f t="shared" si="30"/>
        <v/>
      </c>
      <c r="G83" s="200">
        <f t="shared" si="31"/>
        <v>0</v>
      </c>
      <c r="H83" s="200">
        <f t="shared" si="32"/>
        <v>0</v>
      </c>
      <c r="I83" s="200">
        <f t="shared" si="32"/>
        <v>0</v>
      </c>
      <c r="J83" s="200">
        <f t="shared" si="32"/>
        <v>0</v>
      </c>
      <c r="K83" s="200">
        <f t="shared" si="32"/>
        <v>0</v>
      </c>
      <c r="L83" s="200">
        <f t="shared" si="32"/>
        <v>0</v>
      </c>
      <c r="M83" s="200">
        <f t="shared" si="32"/>
        <v>0</v>
      </c>
      <c r="N83" s="200">
        <f t="shared" si="32"/>
        <v>0</v>
      </c>
      <c r="O83" s="200">
        <f t="shared" si="32"/>
        <v>0</v>
      </c>
      <c r="P83" s="208" t="str">
        <f t="shared" si="29"/>
        <v>Janitor/Maintenance Salaries</v>
      </c>
      <c r="Q83" s="189"/>
      <c r="R83" s="189"/>
      <c r="S83" s="202"/>
      <c r="T83" s="200">
        <f t="shared" si="33"/>
        <v>0</v>
      </c>
      <c r="U83" s="200">
        <f t="shared" si="34"/>
        <v>0</v>
      </c>
      <c r="V83" s="200">
        <f t="shared" si="34"/>
        <v>0</v>
      </c>
      <c r="W83" s="200">
        <f t="shared" si="34"/>
        <v>0</v>
      </c>
      <c r="X83" s="200">
        <f t="shared" si="34"/>
        <v>0</v>
      </c>
      <c r="Y83" s="200">
        <f t="shared" si="34"/>
        <v>0</v>
      </c>
      <c r="Z83" s="200">
        <f t="shared" si="34"/>
        <v>0</v>
      </c>
      <c r="AA83" s="200">
        <f t="shared" si="34"/>
        <v>0</v>
      </c>
      <c r="AB83" s="200">
        <f t="shared" si="34"/>
        <v>0</v>
      </c>
      <c r="AC83" s="200">
        <f t="shared" si="34"/>
        <v>0</v>
      </c>
    </row>
    <row r="84" spans="1:29" ht="25" x14ac:dyDescent="0.25">
      <c r="A84" s="210" t="s">
        <v>279</v>
      </c>
      <c r="B84" s="100"/>
      <c r="C84" s="189"/>
      <c r="D84" s="202"/>
      <c r="E84" s="87">
        <v>0</v>
      </c>
      <c r="F84" s="200" t="str">
        <f t="shared" si="30"/>
        <v/>
      </c>
      <c r="G84" s="200">
        <f t="shared" si="31"/>
        <v>0</v>
      </c>
      <c r="H84" s="200">
        <f t="shared" si="32"/>
        <v>0</v>
      </c>
      <c r="I84" s="200">
        <f t="shared" si="32"/>
        <v>0</v>
      </c>
      <c r="J84" s="200">
        <f t="shared" si="32"/>
        <v>0</v>
      </c>
      <c r="K84" s="200">
        <f t="shared" si="32"/>
        <v>0</v>
      </c>
      <c r="L84" s="200">
        <f t="shared" si="32"/>
        <v>0</v>
      </c>
      <c r="M84" s="200">
        <f t="shared" si="32"/>
        <v>0</v>
      </c>
      <c r="N84" s="200">
        <f t="shared" si="32"/>
        <v>0</v>
      </c>
      <c r="O84" s="200">
        <f t="shared" si="32"/>
        <v>0</v>
      </c>
      <c r="P84" s="208" t="str">
        <f t="shared" si="29"/>
        <v>Payroll Tax/Workers Comp &amp; Employee Benefits</v>
      </c>
      <c r="Q84" s="189"/>
      <c r="R84" s="189"/>
      <c r="S84" s="202"/>
      <c r="T84" s="200">
        <f t="shared" si="33"/>
        <v>0</v>
      </c>
      <c r="U84" s="200">
        <f t="shared" si="34"/>
        <v>0</v>
      </c>
      <c r="V84" s="200">
        <f t="shared" si="34"/>
        <v>0</v>
      </c>
      <c r="W84" s="200">
        <f t="shared" si="34"/>
        <v>0</v>
      </c>
      <c r="X84" s="200">
        <f t="shared" si="34"/>
        <v>0</v>
      </c>
      <c r="Y84" s="200">
        <f t="shared" si="34"/>
        <v>0</v>
      </c>
      <c r="Z84" s="200">
        <f t="shared" si="34"/>
        <v>0</v>
      </c>
      <c r="AA84" s="200">
        <f t="shared" si="34"/>
        <v>0</v>
      </c>
      <c r="AB84" s="200">
        <f t="shared" si="34"/>
        <v>0</v>
      </c>
      <c r="AC84" s="200">
        <f t="shared" si="34"/>
        <v>0</v>
      </c>
    </row>
    <row r="85" spans="1:29" x14ac:dyDescent="0.25">
      <c r="A85" s="197" t="s">
        <v>145</v>
      </c>
      <c r="B85" s="100"/>
      <c r="C85" s="189"/>
      <c r="D85" s="202"/>
      <c r="E85" s="87">
        <v>0</v>
      </c>
      <c r="F85" s="200" t="str">
        <f t="shared" si="30"/>
        <v/>
      </c>
      <c r="G85" s="200">
        <f t="shared" si="31"/>
        <v>0</v>
      </c>
      <c r="H85" s="200">
        <f t="shared" si="32"/>
        <v>0</v>
      </c>
      <c r="I85" s="200">
        <f t="shared" si="32"/>
        <v>0</v>
      </c>
      <c r="J85" s="200">
        <f t="shared" si="32"/>
        <v>0</v>
      </c>
      <c r="K85" s="200">
        <f t="shared" si="32"/>
        <v>0</v>
      </c>
      <c r="L85" s="200">
        <f t="shared" si="32"/>
        <v>0</v>
      </c>
      <c r="M85" s="200">
        <f t="shared" si="32"/>
        <v>0</v>
      </c>
      <c r="N85" s="200">
        <f t="shared" si="32"/>
        <v>0</v>
      </c>
      <c r="O85" s="200">
        <f t="shared" si="32"/>
        <v>0</v>
      </c>
      <c r="P85" s="197" t="str">
        <f t="shared" si="29"/>
        <v>Other</v>
      </c>
      <c r="Q85" s="189"/>
      <c r="R85" s="189"/>
      <c r="S85" s="202"/>
      <c r="T85" s="200">
        <f t="shared" si="33"/>
        <v>0</v>
      </c>
      <c r="U85" s="200">
        <f t="shared" si="34"/>
        <v>0</v>
      </c>
      <c r="V85" s="200">
        <f t="shared" si="34"/>
        <v>0</v>
      </c>
      <c r="W85" s="200">
        <f t="shared" si="34"/>
        <v>0</v>
      </c>
      <c r="X85" s="200">
        <f t="shared" si="34"/>
        <v>0</v>
      </c>
      <c r="Y85" s="200">
        <f t="shared" si="34"/>
        <v>0</v>
      </c>
      <c r="Z85" s="200">
        <f t="shared" si="34"/>
        <v>0</v>
      </c>
      <c r="AA85" s="200">
        <f t="shared" si="34"/>
        <v>0</v>
      </c>
      <c r="AB85" s="200">
        <f t="shared" si="34"/>
        <v>0</v>
      </c>
      <c r="AC85" s="200">
        <f t="shared" si="34"/>
        <v>0</v>
      </c>
    </row>
    <row r="86" spans="1:29" x14ac:dyDescent="0.25">
      <c r="A86" s="188" t="s">
        <v>280</v>
      </c>
      <c r="B86" s="100"/>
      <c r="C86" s="189"/>
      <c r="D86" s="202"/>
      <c r="E86" s="200">
        <f>SUM(E80:E85)</f>
        <v>0</v>
      </c>
      <c r="F86" s="200">
        <f t="shared" ref="F86:O86" si="35">SUM(F80:F85)</f>
        <v>0</v>
      </c>
      <c r="G86" s="200">
        <f t="shared" si="35"/>
        <v>0</v>
      </c>
      <c r="H86" s="200">
        <f t="shared" si="35"/>
        <v>0</v>
      </c>
      <c r="I86" s="200">
        <f t="shared" si="35"/>
        <v>0</v>
      </c>
      <c r="J86" s="200">
        <f t="shared" si="35"/>
        <v>0</v>
      </c>
      <c r="K86" s="200">
        <f t="shared" si="35"/>
        <v>0</v>
      </c>
      <c r="L86" s="200">
        <f t="shared" si="35"/>
        <v>0</v>
      </c>
      <c r="M86" s="200">
        <f t="shared" si="35"/>
        <v>0</v>
      </c>
      <c r="N86" s="200">
        <f t="shared" si="35"/>
        <v>0</v>
      </c>
      <c r="O86" s="200">
        <f t="shared" si="35"/>
        <v>0</v>
      </c>
      <c r="P86" s="188" t="str">
        <f t="shared" si="29"/>
        <v>Total Payroll Expense</v>
      </c>
      <c r="Q86" s="189"/>
      <c r="R86" s="189"/>
      <c r="S86" s="202"/>
      <c r="T86" s="200">
        <f t="shared" ref="T86:AC86" si="36">SUM(T80:T85)</f>
        <v>0</v>
      </c>
      <c r="U86" s="200">
        <f t="shared" si="36"/>
        <v>0</v>
      </c>
      <c r="V86" s="200">
        <f t="shared" si="36"/>
        <v>0</v>
      </c>
      <c r="W86" s="200">
        <f t="shared" si="36"/>
        <v>0</v>
      </c>
      <c r="X86" s="200">
        <f t="shared" si="36"/>
        <v>0</v>
      </c>
      <c r="Y86" s="200">
        <f t="shared" si="36"/>
        <v>0</v>
      </c>
      <c r="Z86" s="200">
        <f t="shared" si="36"/>
        <v>0</v>
      </c>
      <c r="AA86" s="200">
        <f t="shared" si="36"/>
        <v>0</v>
      </c>
      <c r="AB86" s="200">
        <f t="shared" si="36"/>
        <v>0</v>
      </c>
      <c r="AC86" s="200">
        <f t="shared" si="36"/>
        <v>0</v>
      </c>
    </row>
    <row r="87" spans="1:29" x14ac:dyDescent="0.25">
      <c r="E87" s="196"/>
      <c r="F87" s="196"/>
      <c r="G87" s="196"/>
      <c r="H87" s="196"/>
      <c r="I87" s="196"/>
      <c r="J87" s="196"/>
      <c r="K87" s="196"/>
      <c r="L87" s="196"/>
      <c r="M87" s="196"/>
      <c r="N87" s="196"/>
      <c r="O87" s="196"/>
      <c r="T87" s="196"/>
      <c r="U87" s="196"/>
      <c r="V87" s="196"/>
      <c r="W87" s="196"/>
      <c r="X87" s="196"/>
      <c r="Y87" s="196"/>
      <c r="Z87" s="196"/>
      <c r="AA87" s="196"/>
      <c r="AB87" s="196"/>
      <c r="AC87" s="196"/>
    </row>
    <row r="88" spans="1:29" ht="13" x14ac:dyDescent="0.3">
      <c r="A88" s="193" t="s">
        <v>281</v>
      </c>
      <c r="B88" s="194" t="s">
        <v>33</v>
      </c>
      <c r="C88" s="194"/>
      <c r="D88" s="195"/>
      <c r="E88" s="196"/>
      <c r="F88" s="196"/>
      <c r="G88" s="196"/>
      <c r="H88" s="196"/>
      <c r="I88" s="196"/>
      <c r="J88" s="196"/>
      <c r="K88" s="196"/>
      <c r="L88" s="196"/>
      <c r="M88" s="196"/>
      <c r="N88" s="196"/>
      <c r="O88" s="196"/>
      <c r="P88" s="193" t="s">
        <v>281</v>
      </c>
      <c r="Q88" s="194"/>
      <c r="R88" s="194"/>
      <c r="S88" s="195"/>
      <c r="T88" s="196"/>
      <c r="U88" s="196"/>
      <c r="V88" s="196"/>
      <c r="W88" s="196"/>
      <c r="X88" s="196"/>
      <c r="Y88" s="196"/>
      <c r="Z88" s="196"/>
      <c r="AA88" s="196"/>
      <c r="AB88" s="196"/>
      <c r="AC88" s="196"/>
    </row>
    <row r="89" spans="1:29" x14ac:dyDescent="0.25">
      <c r="A89" s="197" t="s">
        <v>282</v>
      </c>
      <c r="B89" s="100"/>
      <c r="C89" s="189"/>
      <c r="D89" s="202"/>
      <c r="E89" s="87">
        <v>0</v>
      </c>
      <c r="F89" s="200" t="str">
        <f>IFERROR(E89/$B$33,"")</f>
        <v/>
      </c>
      <c r="G89" s="200">
        <f>E89*(1+$D$38)</f>
        <v>0</v>
      </c>
      <c r="H89" s="200">
        <f t="shared" ref="H89:N92" si="37">G89*(1+$D$38)</f>
        <v>0</v>
      </c>
      <c r="I89" s="200">
        <f t="shared" si="37"/>
        <v>0</v>
      </c>
      <c r="J89" s="200">
        <f t="shared" si="37"/>
        <v>0</v>
      </c>
      <c r="K89" s="200">
        <f t="shared" si="37"/>
        <v>0</v>
      </c>
      <c r="L89" s="200">
        <f t="shared" si="37"/>
        <v>0</v>
      </c>
      <c r="M89" s="200">
        <f t="shared" si="37"/>
        <v>0</v>
      </c>
      <c r="N89" s="200">
        <f t="shared" si="37"/>
        <v>0</v>
      </c>
      <c r="O89" s="200">
        <f>N89*(1+$D$38)</f>
        <v>0</v>
      </c>
      <c r="P89" s="197" t="str">
        <f>A89</f>
        <v>Real Estate Taxes</v>
      </c>
      <c r="Q89" s="189"/>
      <c r="R89" s="189"/>
      <c r="S89" s="202"/>
      <c r="T89" s="200">
        <f>O89*(1+$D$38)</f>
        <v>0</v>
      </c>
      <c r="U89" s="200">
        <f t="shared" ref="U89:AC92" si="38">T89*(1+$D$38)</f>
        <v>0</v>
      </c>
      <c r="V89" s="200">
        <f t="shared" si="38"/>
        <v>0</v>
      </c>
      <c r="W89" s="200">
        <f t="shared" si="38"/>
        <v>0</v>
      </c>
      <c r="X89" s="200">
        <f t="shared" si="38"/>
        <v>0</v>
      </c>
      <c r="Y89" s="200">
        <f t="shared" si="38"/>
        <v>0</v>
      </c>
      <c r="Z89" s="200">
        <f t="shared" si="38"/>
        <v>0</v>
      </c>
      <c r="AA89" s="200">
        <f t="shared" si="38"/>
        <v>0</v>
      </c>
      <c r="AB89" s="200">
        <f t="shared" si="38"/>
        <v>0</v>
      </c>
      <c r="AC89" s="200">
        <f t="shared" si="38"/>
        <v>0</v>
      </c>
    </row>
    <row r="90" spans="1:29" s="185" customFormat="1" ht="13.15" customHeight="1" x14ac:dyDescent="0.25">
      <c r="A90" s="197" t="s">
        <v>283</v>
      </c>
      <c r="B90" s="101"/>
      <c r="C90" s="270"/>
      <c r="D90" s="271"/>
      <c r="E90" s="88">
        <v>0</v>
      </c>
      <c r="F90" s="200" t="str">
        <f>IFERROR(E90/$B$33,"")</f>
        <v/>
      </c>
      <c r="G90" s="211">
        <f>E90*(1+$D$38)</f>
        <v>0</v>
      </c>
      <c r="H90" s="211">
        <f t="shared" si="37"/>
        <v>0</v>
      </c>
      <c r="I90" s="211">
        <f t="shared" si="37"/>
        <v>0</v>
      </c>
      <c r="J90" s="211">
        <f t="shared" si="37"/>
        <v>0</v>
      </c>
      <c r="K90" s="211">
        <f t="shared" si="37"/>
        <v>0</v>
      </c>
      <c r="L90" s="211">
        <f t="shared" si="37"/>
        <v>0</v>
      </c>
      <c r="M90" s="211">
        <f t="shared" si="37"/>
        <v>0</v>
      </c>
      <c r="N90" s="211">
        <f t="shared" si="37"/>
        <v>0</v>
      </c>
      <c r="O90" s="211">
        <f>N90*(1+$D$38)</f>
        <v>0</v>
      </c>
      <c r="P90" s="306" t="str">
        <f>A90</f>
        <v>Insurance (property, liability)</v>
      </c>
      <c r="Q90" s="307"/>
      <c r="R90" s="307"/>
      <c r="S90" s="308"/>
      <c r="T90" s="211">
        <f>O90*(1+$D$38)</f>
        <v>0</v>
      </c>
      <c r="U90" s="211">
        <f t="shared" si="38"/>
        <v>0</v>
      </c>
      <c r="V90" s="211">
        <f t="shared" si="38"/>
        <v>0</v>
      </c>
      <c r="W90" s="211">
        <f t="shared" si="38"/>
        <v>0</v>
      </c>
      <c r="X90" s="211">
        <f t="shared" si="38"/>
        <v>0</v>
      </c>
      <c r="Y90" s="211">
        <f t="shared" si="38"/>
        <v>0</v>
      </c>
      <c r="Z90" s="211">
        <f t="shared" si="38"/>
        <v>0</v>
      </c>
      <c r="AA90" s="211">
        <f t="shared" si="38"/>
        <v>0</v>
      </c>
      <c r="AB90" s="211">
        <f t="shared" si="38"/>
        <v>0</v>
      </c>
      <c r="AC90" s="211">
        <f t="shared" si="38"/>
        <v>0</v>
      </c>
    </row>
    <row r="91" spans="1:29" x14ac:dyDescent="0.25">
      <c r="A91" s="175" t="s">
        <v>284</v>
      </c>
      <c r="B91" s="100"/>
      <c r="C91" s="189"/>
      <c r="D91" s="202"/>
      <c r="E91" s="87">
        <v>0</v>
      </c>
      <c r="F91" s="200" t="str">
        <f>IFERROR(E91/$B$33,"")</f>
        <v/>
      </c>
      <c r="G91" s="200">
        <f>E91*(1+$D$38)</f>
        <v>0</v>
      </c>
      <c r="H91" s="200">
        <f t="shared" si="37"/>
        <v>0</v>
      </c>
      <c r="I91" s="200">
        <f t="shared" si="37"/>
        <v>0</v>
      </c>
      <c r="J91" s="200">
        <f t="shared" si="37"/>
        <v>0</v>
      </c>
      <c r="K91" s="200">
        <f t="shared" si="37"/>
        <v>0</v>
      </c>
      <c r="L91" s="200">
        <f t="shared" si="37"/>
        <v>0</v>
      </c>
      <c r="M91" s="200">
        <f t="shared" si="37"/>
        <v>0</v>
      </c>
      <c r="N91" s="200">
        <f t="shared" si="37"/>
        <v>0</v>
      </c>
      <c r="O91" s="200">
        <f>N91*(1+$D$38)</f>
        <v>0</v>
      </c>
      <c r="P91" s="197" t="str">
        <f>A91</f>
        <v xml:space="preserve">   Misc. Taxes, Licenses &amp; Permits</v>
      </c>
      <c r="Q91" s="189"/>
      <c r="R91" s="189"/>
      <c r="S91" s="202"/>
      <c r="T91" s="200">
        <f>O91*(1+$D$38)</f>
        <v>0</v>
      </c>
      <c r="U91" s="200">
        <f t="shared" si="38"/>
        <v>0</v>
      </c>
      <c r="V91" s="200">
        <f t="shared" si="38"/>
        <v>0</v>
      </c>
      <c r="W91" s="200">
        <f t="shared" si="38"/>
        <v>0</v>
      </c>
      <c r="X91" s="200">
        <f t="shared" si="38"/>
        <v>0</v>
      </c>
      <c r="Y91" s="200">
        <f t="shared" si="38"/>
        <v>0</v>
      </c>
      <c r="Z91" s="200">
        <f t="shared" si="38"/>
        <v>0</v>
      </c>
      <c r="AA91" s="200">
        <f t="shared" si="38"/>
        <v>0</v>
      </c>
      <c r="AB91" s="200">
        <f t="shared" si="38"/>
        <v>0</v>
      </c>
      <c r="AC91" s="200">
        <f t="shared" si="38"/>
        <v>0</v>
      </c>
    </row>
    <row r="92" spans="1:29" x14ac:dyDescent="0.25">
      <c r="A92" s="197" t="s">
        <v>145</v>
      </c>
      <c r="B92" s="100"/>
      <c r="C92" s="189"/>
      <c r="D92" s="202"/>
      <c r="E92" s="87">
        <v>0</v>
      </c>
      <c r="F92" s="200" t="str">
        <f>IFERROR(E92/$B$33,"")</f>
        <v/>
      </c>
      <c r="G92" s="200">
        <f>E92*(1+$D$38)</f>
        <v>0</v>
      </c>
      <c r="H92" s="200">
        <f t="shared" si="37"/>
        <v>0</v>
      </c>
      <c r="I92" s="200">
        <f t="shared" si="37"/>
        <v>0</v>
      </c>
      <c r="J92" s="200">
        <f t="shared" si="37"/>
        <v>0</v>
      </c>
      <c r="K92" s="200">
        <f t="shared" si="37"/>
        <v>0</v>
      </c>
      <c r="L92" s="200">
        <f t="shared" si="37"/>
        <v>0</v>
      </c>
      <c r="M92" s="200">
        <f t="shared" si="37"/>
        <v>0</v>
      </c>
      <c r="N92" s="200">
        <f t="shared" si="37"/>
        <v>0</v>
      </c>
      <c r="O92" s="200">
        <f>N92*(1+$D$38)</f>
        <v>0</v>
      </c>
      <c r="P92" s="197" t="s">
        <v>145</v>
      </c>
      <c r="Q92" s="189"/>
      <c r="R92" s="189"/>
      <c r="S92" s="202"/>
      <c r="T92" s="200">
        <f>O92*(1+$D$38)</f>
        <v>0</v>
      </c>
      <c r="U92" s="200">
        <f t="shared" si="38"/>
        <v>0</v>
      </c>
      <c r="V92" s="200">
        <f t="shared" si="38"/>
        <v>0</v>
      </c>
      <c r="W92" s="200">
        <f t="shared" si="38"/>
        <v>0</v>
      </c>
      <c r="X92" s="200">
        <f t="shared" si="38"/>
        <v>0</v>
      </c>
      <c r="Y92" s="200">
        <f t="shared" si="38"/>
        <v>0</v>
      </c>
      <c r="Z92" s="200">
        <f t="shared" si="38"/>
        <v>0</v>
      </c>
      <c r="AA92" s="200">
        <f t="shared" si="38"/>
        <v>0</v>
      </c>
      <c r="AB92" s="200">
        <f t="shared" si="38"/>
        <v>0</v>
      </c>
      <c r="AC92" s="200">
        <f t="shared" si="38"/>
        <v>0</v>
      </c>
    </row>
    <row r="93" spans="1:29" x14ac:dyDescent="0.25">
      <c r="A93" s="188" t="s">
        <v>285</v>
      </c>
      <c r="B93" s="100"/>
      <c r="C93" s="189"/>
      <c r="D93" s="202"/>
      <c r="E93" s="200">
        <f t="shared" ref="E93:O93" si="39">SUM(E89:E92)</f>
        <v>0</v>
      </c>
      <c r="F93" s="200">
        <f t="shared" si="39"/>
        <v>0</v>
      </c>
      <c r="G93" s="200">
        <f t="shared" si="39"/>
        <v>0</v>
      </c>
      <c r="H93" s="200">
        <f t="shared" si="39"/>
        <v>0</v>
      </c>
      <c r="I93" s="200">
        <f t="shared" si="39"/>
        <v>0</v>
      </c>
      <c r="J93" s="200">
        <f t="shared" si="39"/>
        <v>0</v>
      </c>
      <c r="K93" s="200">
        <f t="shared" si="39"/>
        <v>0</v>
      </c>
      <c r="L93" s="200">
        <f t="shared" si="39"/>
        <v>0</v>
      </c>
      <c r="M93" s="200">
        <f t="shared" si="39"/>
        <v>0</v>
      </c>
      <c r="N93" s="200">
        <f t="shared" si="39"/>
        <v>0</v>
      </c>
      <c r="O93" s="200">
        <f t="shared" si="39"/>
        <v>0</v>
      </c>
      <c r="P93" s="188" t="s">
        <v>285</v>
      </c>
      <c r="Q93" s="189"/>
      <c r="R93" s="189"/>
      <c r="S93" s="202"/>
      <c r="T93" s="200">
        <f t="shared" ref="T93:AC93" si="40">SUM(T89:T92)</f>
        <v>0</v>
      </c>
      <c r="U93" s="200">
        <f t="shared" si="40"/>
        <v>0</v>
      </c>
      <c r="V93" s="200">
        <f t="shared" si="40"/>
        <v>0</v>
      </c>
      <c r="W93" s="200">
        <f t="shared" si="40"/>
        <v>0</v>
      </c>
      <c r="X93" s="200">
        <f t="shared" si="40"/>
        <v>0</v>
      </c>
      <c r="Y93" s="200">
        <f t="shared" si="40"/>
        <v>0</v>
      </c>
      <c r="Z93" s="200">
        <f t="shared" si="40"/>
        <v>0</v>
      </c>
      <c r="AA93" s="200">
        <f t="shared" si="40"/>
        <v>0</v>
      </c>
      <c r="AB93" s="200">
        <f t="shared" si="40"/>
        <v>0</v>
      </c>
      <c r="AC93" s="200">
        <f t="shared" si="40"/>
        <v>0</v>
      </c>
    </row>
    <row r="94" spans="1:29" x14ac:dyDescent="0.25">
      <c r="E94" s="196"/>
      <c r="F94" s="196"/>
      <c r="G94" s="196"/>
      <c r="H94" s="196"/>
      <c r="I94" s="196"/>
      <c r="J94" s="196"/>
      <c r="K94" s="196"/>
      <c r="L94" s="196"/>
      <c r="M94" s="196"/>
      <c r="N94" s="196"/>
      <c r="O94" s="196"/>
      <c r="T94" s="196"/>
      <c r="U94" s="196"/>
      <c r="V94" s="196"/>
      <c r="W94" s="196"/>
      <c r="X94" s="196"/>
      <c r="Y94" s="196"/>
      <c r="Z94" s="196"/>
      <c r="AA94" s="196"/>
      <c r="AB94" s="196"/>
      <c r="AC94" s="196"/>
    </row>
    <row r="95" spans="1:29" ht="13" x14ac:dyDescent="0.3">
      <c r="A95" s="206" t="s">
        <v>286</v>
      </c>
      <c r="B95" s="194"/>
      <c r="C95" s="194"/>
      <c r="D95" s="195"/>
      <c r="E95" s="87">
        <v>0</v>
      </c>
      <c r="F95" s="200" t="str">
        <f>IFERROR(E95/$B$33,"")</f>
        <v/>
      </c>
      <c r="G95" s="200">
        <f>E95*(1+$D$38)</f>
        <v>0</v>
      </c>
      <c r="H95" s="200">
        <f>G95*(1+$D$38)</f>
        <v>0</v>
      </c>
      <c r="I95" s="200">
        <f t="shared" ref="I95:N95" si="41">H95*(1+$D$38)</f>
        <v>0</v>
      </c>
      <c r="J95" s="200">
        <f t="shared" si="41"/>
        <v>0</v>
      </c>
      <c r="K95" s="200">
        <f t="shared" si="41"/>
        <v>0</v>
      </c>
      <c r="L95" s="200">
        <f t="shared" si="41"/>
        <v>0</v>
      </c>
      <c r="M95" s="200">
        <f t="shared" si="41"/>
        <v>0</v>
      </c>
      <c r="N95" s="200">
        <f t="shared" si="41"/>
        <v>0</v>
      </c>
      <c r="O95" s="200">
        <f>N95*(1+$D$38)</f>
        <v>0</v>
      </c>
      <c r="P95" s="206" t="s">
        <v>286</v>
      </c>
      <c r="Q95" s="194"/>
      <c r="R95" s="194"/>
      <c r="S95" s="195"/>
      <c r="T95" s="200">
        <f>O95*(1+$D$38)</f>
        <v>0</v>
      </c>
      <c r="U95" s="200">
        <f t="shared" ref="U95:AC96" si="42">T95*(1+$D$38)</f>
        <v>0</v>
      </c>
      <c r="V95" s="200">
        <f t="shared" si="42"/>
        <v>0</v>
      </c>
      <c r="W95" s="200">
        <f t="shared" si="42"/>
        <v>0</v>
      </c>
      <c r="X95" s="200">
        <f t="shared" si="42"/>
        <v>0</v>
      </c>
      <c r="Y95" s="200">
        <f t="shared" si="42"/>
        <v>0</v>
      </c>
      <c r="Z95" s="200">
        <f t="shared" si="42"/>
        <v>0</v>
      </c>
      <c r="AA95" s="200">
        <f t="shared" si="42"/>
        <v>0</v>
      </c>
      <c r="AB95" s="200">
        <f t="shared" si="42"/>
        <v>0</v>
      </c>
      <c r="AC95" s="200">
        <f t="shared" si="42"/>
        <v>0</v>
      </c>
    </row>
    <row r="96" spans="1:29" ht="13" x14ac:dyDescent="0.3">
      <c r="A96" s="206" t="s">
        <v>287</v>
      </c>
      <c r="B96" s="194"/>
      <c r="C96" s="194"/>
      <c r="D96" s="195"/>
      <c r="E96" s="87">
        <v>0</v>
      </c>
      <c r="F96" s="200" t="str">
        <f>IFERROR(E96/$B$33,"")</f>
        <v/>
      </c>
      <c r="G96" s="200">
        <f>E96*(1+$D$38)</f>
        <v>0</v>
      </c>
      <c r="H96" s="200">
        <f t="shared" ref="H96:N96" si="43">G96*(1+$D$38)</f>
        <v>0</v>
      </c>
      <c r="I96" s="200">
        <f t="shared" si="43"/>
        <v>0</v>
      </c>
      <c r="J96" s="200">
        <f t="shared" si="43"/>
        <v>0</v>
      </c>
      <c r="K96" s="200">
        <f t="shared" si="43"/>
        <v>0</v>
      </c>
      <c r="L96" s="200">
        <f t="shared" si="43"/>
        <v>0</v>
      </c>
      <c r="M96" s="200">
        <f t="shared" si="43"/>
        <v>0</v>
      </c>
      <c r="N96" s="200">
        <f t="shared" si="43"/>
        <v>0</v>
      </c>
      <c r="O96" s="200">
        <f>N96*(1+$D$38)</f>
        <v>0</v>
      </c>
      <c r="P96" s="206" t="s">
        <v>287</v>
      </c>
      <c r="Q96" s="194"/>
      <c r="R96" s="194"/>
      <c r="S96" s="195"/>
      <c r="T96" s="200">
        <f>O96*(1+$D$38)</f>
        <v>0</v>
      </c>
      <c r="U96" s="200">
        <f t="shared" si="42"/>
        <v>0</v>
      </c>
      <c r="V96" s="200">
        <f t="shared" si="42"/>
        <v>0</v>
      </c>
      <c r="W96" s="200">
        <f t="shared" si="42"/>
        <v>0</v>
      </c>
      <c r="X96" s="200">
        <f t="shared" si="42"/>
        <v>0</v>
      </c>
      <c r="Y96" s="200">
        <f t="shared" si="42"/>
        <v>0</v>
      </c>
      <c r="Z96" s="200">
        <f t="shared" si="42"/>
        <v>0</v>
      </c>
      <c r="AA96" s="200">
        <f t="shared" si="42"/>
        <v>0</v>
      </c>
      <c r="AB96" s="200">
        <f t="shared" si="42"/>
        <v>0</v>
      </c>
      <c r="AC96" s="200">
        <f t="shared" si="42"/>
        <v>0</v>
      </c>
    </row>
    <row r="97" spans="1:29" x14ac:dyDescent="0.25">
      <c r="E97" s="196"/>
      <c r="F97" s="196"/>
      <c r="G97" s="196"/>
      <c r="H97" s="196"/>
      <c r="I97" s="196"/>
      <c r="J97" s="196"/>
      <c r="K97" s="196"/>
      <c r="L97" s="196"/>
      <c r="M97" s="196"/>
      <c r="N97" s="196"/>
      <c r="O97" s="196"/>
      <c r="T97" s="196"/>
      <c r="U97" s="196"/>
      <c r="V97" s="196"/>
      <c r="W97" s="196"/>
      <c r="X97" s="196"/>
      <c r="Y97" s="196"/>
      <c r="Z97" s="196"/>
      <c r="AA97" s="196"/>
      <c r="AB97" s="196"/>
      <c r="AC97" s="196"/>
    </row>
    <row r="98" spans="1:29" ht="13" x14ac:dyDescent="0.3">
      <c r="A98" s="193" t="s">
        <v>288</v>
      </c>
      <c r="B98" s="194"/>
      <c r="C98" s="194"/>
      <c r="D98" s="195"/>
      <c r="E98" s="205">
        <f>SUM(E55,E57,E65,E77,E86,E93,E95,E96)</f>
        <v>0</v>
      </c>
      <c r="F98" s="205">
        <f>SUM(F55,F57,F65,F77,F86,F93,F95,F96)</f>
        <v>0</v>
      </c>
      <c r="G98" s="205">
        <f t="shared" ref="G98:O98" si="44">SUM(G55,G57,G65,G77,G86,G93,G95,G96)</f>
        <v>0</v>
      </c>
      <c r="H98" s="205">
        <f t="shared" si="44"/>
        <v>0</v>
      </c>
      <c r="I98" s="205">
        <f t="shared" si="44"/>
        <v>0</v>
      </c>
      <c r="J98" s="205">
        <f t="shared" si="44"/>
        <v>0</v>
      </c>
      <c r="K98" s="205">
        <f t="shared" si="44"/>
        <v>0</v>
      </c>
      <c r="L98" s="205">
        <f t="shared" si="44"/>
        <v>0</v>
      </c>
      <c r="M98" s="205">
        <f t="shared" si="44"/>
        <v>0</v>
      </c>
      <c r="N98" s="205">
        <f t="shared" si="44"/>
        <v>0</v>
      </c>
      <c r="O98" s="205">
        <f t="shared" si="44"/>
        <v>0</v>
      </c>
      <c r="P98" s="193" t="s">
        <v>288</v>
      </c>
      <c r="Q98" s="194"/>
      <c r="R98" s="194"/>
      <c r="S98" s="195"/>
      <c r="T98" s="205">
        <f t="shared" ref="T98:AC98" si="45">SUM(T55,T57,T65,T77,T86,T93,T95,T96)</f>
        <v>0</v>
      </c>
      <c r="U98" s="205">
        <f t="shared" si="45"/>
        <v>0</v>
      </c>
      <c r="V98" s="205">
        <f t="shared" si="45"/>
        <v>0</v>
      </c>
      <c r="W98" s="205">
        <f t="shared" si="45"/>
        <v>0</v>
      </c>
      <c r="X98" s="205">
        <f t="shared" si="45"/>
        <v>0</v>
      </c>
      <c r="Y98" s="205">
        <f t="shared" si="45"/>
        <v>0</v>
      </c>
      <c r="Z98" s="205">
        <f t="shared" si="45"/>
        <v>0</v>
      </c>
      <c r="AA98" s="205">
        <f t="shared" si="45"/>
        <v>0</v>
      </c>
      <c r="AB98" s="205">
        <f t="shared" si="45"/>
        <v>0</v>
      </c>
      <c r="AC98" s="205">
        <f t="shared" si="45"/>
        <v>0</v>
      </c>
    </row>
    <row r="99" spans="1:29" x14ac:dyDescent="0.25">
      <c r="E99" s="196"/>
      <c r="F99" s="196"/>
      <c r="G99" s="196"/>
      <c r="H99" s="196"/>
      <c r="I99" s="196"/>
      <c r="J99" s="196"/>
      <c r="K99" s="196"/>
      <c r="L99" s="196"/>
      <c r="M99" s="196"/>
      <c r="N99" s="196"/>
      <c r="O99" s="196"/>
      <c r="T99" s="196"/>
      <c r="U99" s="196"/>
      <c r="V99" s="196"/>
      <c r="W99" s="196"/>
      <c r="X99" s="196"/>
      <c r="Y99" s="196"/>
      <c r="Z99" s="196"/>
      <c r="AA99" s="196"/>
      <c r="AB99" s="196"/>
      <c r="AC99" s="196"/>
    </row>
    <row r="100" spans="1:29" ht="13" x14ac:dyDescent="0.3">
      <c r="A100" s="193" t="s">
        <v>289</v>
      </c>
      <c r="B100" s="194"/>
      <c r="C100" s="194"/>
      <c r="D100" s="195"/>
      <c r="E100" s="205">
        <f t="shared" ref="E100:O100" si="46">E46-E98</f>
        <v>0</v>
      </c>
      <c r="F100" s="205">
        <f t="shared" si="46"/>
        <v>0</v>
      </c>
      <c r="G100" s="205">
        <f t="shared" si="46"/>
        <v>0</v>
      </c>
      <c r="H100" s="205">
        <f t="shared" si="46"/>
        <v>0</v>
      </c>
      <c r="I100" s="205">
        <f t="shared" si="46"/>
        <v>0</v>
      </c>
      <c r="J100" s="205">
        <f t="shared" si="46"/>
        <v>0</v>
      </c>
      <c r="K100" s="205">
        <f t="shared" si="46"/>
        <v>0</v>
      </c>
      <c r="L100" s="205">
        <f t="shared" si="46"/>
        <v>0</v>
      </c>
      <c r="M100" s="205">
        <f t="shared" si="46"/>
        <v>0</v>
      </c>
      <c r="N100" s="205">
        <f t="shared" si="46"/>
        <v>0</v>
      </c>
      <c r="O100" s="205">
        <f t="shared" si="46"/>
        <v>0</v>
      </c>
      <c r="P100" s="193" t="s">
        <v>289</v>
      </c>
      <c r="Q100" s="194"/>
      <c r="R100" s="194"/>
      <c r="S100" s="195"/>
      <c r="T100" s="205">
        <f t="shared" ref="T100:AC100" si="47">T46-T98</f>
        <v>0</v>
      </c>
      <c r="U100" s="205">
        <f t="shared" si="47"/>
        <v>0</v>
      </c>
      <c r="V100" s="205">
        <f t="shared" si="47"/>
        <v>0</v>
      </c>
      <c r="W100" s="205">
        <f t="shared" si="47"/>
        <v>0</v>
      </c>
      <c r="X100" s="205">
        <f t="shared" si="47"/>
        <v>0</v>
      </c>
      <c r="Y100" s="205">
        <f t="shared" si="47"/>
        <v>0</v>
      </c>
      <c r="Z100" s="205">
        <f t="shared" si="47"/>
        <v>0</v>
      </c>
      <c r="AA100" s="205">
        <f t="shared" si="47"/>
        <v>0</v>
      </c>
      <c r="AB100" s="205">
        <f t="shared" si="47"/>
        <v>0</v>
      </c>
      <c r="AC100" s="205">
        <f t="shared" si="47"/>
        <v>0</v>
      </c>
    </row>
    <row r="101" spans="1:29" x14ac:dyDescent="0.25">
      <c r="E101" s="196"/>
      <c r="F101" s="196"/>
      <c r="G101" s="196"/>
      <c r="H101" s="196"/>
      <c r="I101" s="196"/>
      <c r="J101" s="196"/>
      <c r="K101" s="196"/>
      <c r="L101" s="196"/>
      <c r="M101" s="196"/>
      <c r="N101" s="196"/>
      <c r="O101" s="196"/>
      <c r="T101" s="196"/>
      <c r="U101" s="196"/>
      <c r="V101" s="196"/>
      <c r="W101" s="196"/>
      <c r="X101" s="196"/>
      <c r="Y101" s="196"/>
      <c r="Z101" s="196"/>
      <c r="AA101" s="196"/>
      <c r="AB101" s="196"/>
      <c r="AC101" s="196"/>
    </row>
    <row r="102" spans="1:29" ht="13" x14ac:dyDescent="0.3">
      <c r="A102" s="193" t="s">
        <v>290</v>
      </c>
      <c r="B102" s="194" t="s">
        <v>33</v>
      </c>
      <c r="C102" s="194"/>
      <c r="D102" s="195"/>
      <c r="E102" s="196"/>
      <c r="F102" s="196"/>
      <c r="G102" s="196"/>
      <c r="H102" s="196"/>
      <c r="I102" s="196"/>
      <c r="J102" s="196"/>
      <c r="K102" s="196"/>
      <c r="L102" s="196"/>
      <c r="M102" s="196"/>
      <c r="N102" s="196"/>
      <c r="O102" s="196"/>
      <c r="P102" s="193" t="s">
        <v>290</v>
      </c>
      <c r="Q102" s="194"/>
      <c r="R102" s="194"/>
      <c r="S102" s="195"/>
      <c r="T102" s="196"/>
      <c r="U102" s="196"/>
      <c r="V102" s="196"/>
      <c r="W102" s="196"/>
      <c r="X102" s="196"/>
      <c r="Y102" s="196"/>
      <c r="Z102" s="196"/>
      <c r="AA102" s="196"/>
      <c r="AB102" s="196"/>
      <c r="AC102" s="196"/>
    </row>
    <row r="103" spans="1:29" x14ac:dyDescent="0.25">
      <c r="A103" s="197" t="s">
        <v>291</v>
      </c>
      <c r="B103" s="100"/>
      <c r="C103" s="189"/>
      <c r="D103" s="202"/>
      <c r="E103" s="87">
        <v>0</v>
      </c>
      <c r="F103" s="200" t="str">
        <f>IFERROR(E103/$B$33,"")</f>
        <v/>
      </c>
      <c r="G103" s="200">
        <f>$E103</f>
        <v>0</v>
      </c>
      <c r="H103" s="200">
        <f t="shared" ref="H103:N103" si="48">$E103</f>
        <v>0</v>
      </c>
      <c r="I103" s="200">
        <f t="shared" si="48"/>
        <v>0</v>
      </c>
      <c r="J103" s="200">
        <f t="shared" si="48"/>
        <v>0</v>
      </c>
      <c r="K103" s="200">
        <f t="shared" si="48"/>
        <v>0</v>
      </c>
      <c r="L103" s="200">
        <f t="shared" si="48"/>
        <v>0</v>
      </c>
      <c r="M103" s="200">
        <f t="shared" si="48"/>
        <v>0</v>
      </c>
      <c r="N103" s="200">
        <f t="shared" si="48"/>
        <v>0</v>
      </c>
      <c r="O103" s="200">
        <f>$E103</f>
        <v>0</v>
      </c>
      <c r="P103" s="197" t="s">
        <v>291</v>
      </c>
      <c r="Q103" s="189"/>
      <c r="R103" s="189"/>
      <c r="S103" s="202"/>
      <c r="T103" s="200">
        <f t="shared" ref="T103:AC108" si="49">$E103</f>
        <v>0</v>
      </c>
      <c r="U103" s="200">
        <f t="shared" si="49"/>
        <v>0</v>
      </c>
      <c r="V103" s="200">
        <f t="shared" si="49"/>
        <v>0</v>
      </c>
      <c r="W103" s="200">
        <f t="shared" si="49"/>
        <v>0</v>
      </c>
      <c r="X103" s="200">
        <f t="shared" si="49"/>
        <v>0</v>
      </c>
      <c r="Y103" s="200">
        <f t="shared" si="49"/>
        <v>0</v>
      </c>
      <c r="Z103" s="200">
        <f t="shared" si="49"/>
        <v>0</v>
      </c>
      <c r="AA103" s="200">
        <f t="shared" si="49"/>
        <v>0</v>
      </c>
      <c r="AB103" s="200">
        <f t="shared" si="49"/>
        <v>0</v>
      </c>
      <c r="AC103" s="200">
        <f t="shared" si="49"/>
        <v>0</v>
      </c>
    </row>
    <row r="104" spans="1:29" x14ac:dyDescent="0.25">
      <c r="A104" s="197" t="s">
        <v>292</v>
      </c>
      <c r="B104" s="100"/>
      <c r="C104" s="189"/>
      <c r="D104" s="202"/>
      <c r="E104" s="87">
        <v>0</v>
      </c>
      <c r="F104" s="200" t="str">
        <f>IFERROR(E104/$B$33,"")</f>
        <v/>
      </c>
      <c r="G104" s="200">
        <f t="shared" ref="G104:Z108" si="50">$E104</f>
        <v>0</v>
      </c>
      <c r="H104" s="200">
        <f t="shared" si="50"/>
        <v>0</v>
      </c>
      <c r="I104" s="200">
        <f t="shared" si="50"/>
        <v>0</v>
      </c>
      <c r="J104" s="200">
        <f t="shared" si="50"/>
        <v>0</v>
      </c>
      <c r="K104" s="200">
        <f t="shared" si="50"/>
        <v>0</v>
      </c>
      <c r="L104" s="200">
        <f t="shared" si="50"/>
        <v>0</v>
      </c>
      <c r="M104" s="200">
        <f t="shared" si="50"/>
        <v>0</v>
      </c>
      <c r="N104" s="200">
        <f t="shared" si="50"/>
        <v>0</v>
      </c>
      <c r="O104" s="200">
        <f t="shared" si="50"/>
        <v>0</v>
      </c>
      <c r="P104" s="197" t="s">
        <v>292</v>
      </c>
      <c r="Q104" s="189"/>
      <c r="R104" s="189"/>
      <c r="S104" s="202"/>
      <c r="T104" s="200">
        <f t="shared" si="50"/>
        <v>0</v>
      </c>
      <c r="U104" s="200">
        <f t="shared" si="50"/>
        <v>0</v>
      </c>
      <c r="V104" s="200">
        <f t="shared" si="50"/>
        <v>0</v>
      </c>
      <c r="W104" s="200">
        <f t="shared" si="50"/>
        <v>0</v>
      </c>
      <c r="X104" s="200">
        <f t="shared" si="50"/>
        <v>0</v>
      </c>
      <c r="Y104" s="200">
        <f t="shared" si="50"/>
        <v>0</v>
      </c>
      <c r="Z104" s="200">
        <f t="shared" si="50"/>
        <v>0</v>
      </c>
      <c r="AA104" s="200">
        <f t="shared" si="49"/>
        <v>0</v>
      </c>
      <c r="AB104" s="200">
        <f t="shared" si="49"/>
        <v>0</v>
      </c>
      <c r="AC104" s="200">
        <f t="shared" si="49"/>
        <v>0</v>
      </c>
    </row>
    <row r="105" spans="1:29" x14ac:dyDescent="0.25">
      <c r="A105" s="197" t="s">
        <v>293</v>
      </c>
      <c r="B105" s="100"/>
      <c r="C105" s="189"/>
      <c r="D105" s="202"/>
      <c r="E105" s="174">
        <f>('Amortization Table'!D14)*12</f>
        <v>0</v>
      </c>
      <c r="F105" s="200" t="str">
        <f t="shared" ref="F105:F107" si="51">IFERROR(E105/$B$33,"")</f>
        <v/>
      </c>
      <c r="G105" s="200">
        <f t="shared" si="50"/>
        <v>0</v>
      </c>
      <c r="H105" s="200">
        <f t="shared" si="50"/>
        <v>0</v>
      </c>
      <c r="I105" s="200">
        <f t="shared" si="50"/>
        <v>0</v>
      </c>
      <c r="J105" s="200">
        <f t="shared" si="50"/>
        <v>0</v>
      </c>
      <c r="K105" s="200">
        <f t="shared" si="50"/>
        <v>0</v>
      </c>
      <c r="L105" s="200">
        <f t="shared" si="50"/>
        <v>0</v>
      </c>
      <c r="M105" s="200">
        <f t="shared" si="50"/>
        <v>0</v>
      </c>
      <c r="N105" s="200">
        <f t="shared" si="50"/>
        <v>0</v>
      </c>
      <c r="O105" s="200">
        <f t="shared" si="50"/>
        <v>0</v>
      </c>
      <c r="P105" s="197"/>
      <c r="Q105" s="189"/>
      <c r="R105" s="189"/>
      <c r="S105" s="202"/>
      <c r="T105" s="200">
        <f t="shared" si="50"/>
        <v>0</v>
      </c>
      <c r="U105" s="200">
        <f t="shared" si="50"/>
        <v>0</v>
      </c>
      <c r="V105" s="200">
        <f t="shared" si="50"/>
        <v>0</v>
      </c>
      <c r="W105" s="200">
        <f t="shared" si="50"/>
        <v>0</v>
      </c>
      <c r="X105" s="200">
        <f t="shared" si="50"/>
        <v>0</v>
      </c>
      <c r="Y105" s="200">
        <f t="shared" si="50"/>
        <v>0</v>
      </c>
      <c r="Z105" s="200">
        <f t="shared" si="50"/>
        <v>0</v>
      </c>
      <c r="AA105" s="200">
        <f t="shared" si="49"/>
        <v>0</v>
      </c>
      <c r="AB105" s="200">
        <f t="shared" si="49"/>
        <v>0</v>
      </c>
      <c r="AC105" s="200">
        <f t="shared" si="49"/>
        <v>0</v>
      </c>
    </row>
    <row r="106" spans="1:29" x14ac:dyDescent="0.25">
      <c r="A106" s="197" t="s">
        <v>145</v>
      </c>
      <c r="B106" s="100"/>
      <c r="C106" s="189"/>
      <c r="D106" s="202"/>
      <c r="E106" s="87">
        <v>0</v>
      </c>
      <c r="F106" s="200" t="str">
        <f t="shared" si="51"/>
        <v/>
      </c>
      <c r="G106" s="200">
        <f t="shared" si="50"/>
        <v>0</v>
      </c>
      <c r="H106" s="200">
        <f t="shared" si="50"/>
        <v>0</v>
      </c>
      <c r="I106" s="200">
        <f t="shared" si="50"/>
        <v>0</v>
      </c>
      <c r="J106" s="200">
        <f t="shared" si="50"/>
        <v>0</v>
      </c>
      <c r="K106" s="200">
        <f t="shared" si="50"/>
        <v>0</v>
      </c>
      <c r="L106" s="200">
        <f t="shared" si="50"/>
        <v>0</v>
      </c>
      <c r="M106" s="200">
        <f t="shared" si="50"/>
        <v>0</v>
      </c>
      <c r="N106" s="200">
        <f t="shared" si="50"/>
        <v>0</v>
      </c>
      <c r="O106" s="200">
        <f t="shared" si="50"/>
        <v>0</v>
      </c>
      <c r="P106" s="197"/>
      <c r="Q106" s="189"/>
      <c r="R106" s="189"/>
      <c r="S106" s="202"/>
      <c r="T106" s="200">
        <f t="shared" si="50"/>
        <v>0</v>
      </c>
      <c r="U106" s="200">
        <f t="shared" si="50"/>
        <v>0</v>
      </c>
      <c r="V106" s="200">
        <f t="shared" si="50"/>
        <v>0</v>
      </c>
      <c r="W106" s="200">
        <f t="shared" si="50"/>
        <v>0</v>
      </c>
      <c r="X106" s="200">
        <f t="shared" si="50"/>
        <v>0</v>
      </c>
      <c r="Y106" s="200">
        <f t="shared" si="50"/>
        <v>0</v>
      </c>
      <c r="Z106" s="200">
        <f t="shared" si="50"/>
        <v>0</v>
      </c>
      <c r="AA106" s="200">
        <f t="shared" si="49"/>
        <v>0</v>
      </c>
      <c r="AB106" s="200">
        <f t="shared" si="49"/>
        <v>0</v>
      </c>
      <c r="AC106" s="200">
        <f t="shared" si="49"/>
        <v>0</v>
      </c>
    </row>
    <row r="107" spans="1:29" x14ac:dyDescent="0.25">
      <c r="A107" s="197" t="s">
        <v>145</v>
      </c>
      <c r="B107" s="100"/>
      <c r="C107" s="189"/>
      <c r="D107" s="202"/>
      <c r="E107" s="87">
        <v>0</v>
      </c>
      <c r="F107" s="200" t="str">
        <f t="shared" si="51"/>
        <v/>
      </c>
      <c r="G107" s="200">
        <f t="shared" si="50"/>
        <v>0</v>
      </c>
      <c r="H107" s="200">
        <f t="shared" si="50"/>
        <v>0</v>
      </c>
      <c r="I107" s="200">
        <f t="shared" si="50"/>
        <v>0</v>
      </c>
      <c r="J107" s="200">
        <f t="shared" si="50"/>
        <v>0</v>
      </c>
      <c r="K107" s="200">
        <f t="shared" si="50"/>
        <v>0</v>
      </c>
      <c r="L107" s="200">
        <f t="shared" si="50"/>
        <v>0</v>
      </c>
      <c r="M107" s="200">
        <f t="shared" si="50"/>
        <v>0</v>
      </c>
      <c r="N107" s="200">
        <f t="shared" si="50"/>
        <v>0</v>
      </c>
      <c r="O107" s="200">
        <f t="shared" si="50"/>
        <v>0</v>
      </c>
      <c r="P107" s="197"/>
      <c r="Q107" s="189"/>
      <c r="R107" s="189"/>
      <c r="S107" s="202"/>
      <c r="T107" s="200">
        <f t="shared" si="50"/>
        <v>0</v>
      </c>
      <c r="U107" s="200">
        <f t="shared" si="50"/>
        <v>0</v>
      </c>
      <c r="V107" s="200">
        <f t="shared" si="50"/>
        <v>0</v>
      </c>
      <c r="W107" s="200">
        <f t="shared" si="50"/>
        <v>0</v>
      </c>
      <c r="X107" s="200">
        <f t="shared" si="50"/>
        <v>0</v>
      </c>
      <c r="Y107" s="200">
        <f t="shared" si="50"/>
        <v>0</v>
      </c>
      <c r="Z107" s="200">
        <f t="shared" si="50"/>
        <v>0</v>
      </c>
      <c r="AA107" s="200">
        <f t="shared" si="49"/>
        <v>0</v>
      </c>
      <c r="AB107" s="200">
        <f t="shared" si="49"/>
        <v>0</v>
      </c>
      <c r="AC107" s="200">
        <f t="shared" si="49"/>
        <v>0</v>
      </c>
    </row>
    <row r="108" spans="1:29" x14ac:dyDescent="0.25">
      <c r="A108" s="197" t="s">
        <v>145</v>
      </c>
      <c r="B108" s="100"/>
      <c r="C108" s="189"/>
      <c r="D108" s="202"/>
      <c r="E108" s="87">
        <v>0</v>
      </c>
      <c r="F108" s="200" t="str">
        <f>IFERROR(E108/$B$33,"")</f>
        <v/>
      </c>
      <c r="G108" s="200">
        <f t="shared" si="50"/>
        <v>0</v>
      </c>
      <c r="H108" s="200">
        <f t="shared" si="50"/>
        <v>0</v>
      </c>
      <c r="I108" s="200">
        <f t="shared" si="50"/>
        <v>0</v>
      </c>
      <c r="J108" s="200">
        <f t="shared" si="50"/>
        <v>0</v>
      </c>
      <c r="K108" s="200">
        <f t="shared" si="50"/>
        <v>0</v>
      </c>
      <c r="L108" s="200">
        <f t="shared" si="50"/>
        <v>0</v>
      </c>
      <c r="M108" s="200">
        <f t="shared" si="50"/>
        <v>0</v>
      </c>
      <c r="N108" s="200">
        <f t="shared" si="50"/>
        <v>0</v>
      </c>
      <c r="O108" s="200">
        <f t="shared" si="50"/>
        <v>0</v>
      </c>
      <c r="P108" s="197" t="s">
        <v>145</v>
      </c>
      <c r="Q108" s="189"/>
      <c r="R108" s="189"/>
      <c r="S108" s="202"/>
      <c r="T108" s="200">
        <f t="shared" si="49"/>
        <v>0</v>
      </c>
      <c r="U108" s="200">
        <f t="shared" si="49"/>
        <v>0</v>
      </c>
      <c r="V108" s="200">
        <f t="shared" si="49"/>
        <v>0</v>
      </c>
      <c r="W108" s="200">
        <f t="shared" si="49"/>
        <v>0</v>
      </c>
      <c r="X108" s="200">
        <f t="shared" si="49"/>
        <v>0</v>
      </c>
      <c r="Y108" s="200">
        <f t="shared" si="49"/>
        <v>0</v>
      </c>
      <c r="Z108" s="200">
        <f t="shared" si="49"/>
        <v>0</v>
      </c>
      <c r="AA108" s="200">
        <f t="shared" si="49"/>
        <v>0</v>
      </c>
      <c r="AB108" s="200">
        <f t="shared" si="49"/>
        <v>0</v>
      </c>
      <c r="AC108" s="200">
        <f t="shared" si="49"/>
        <v>0</v>
      </c>
    </row>
    <row r="109" spans="1:29" x14ac:dyDescent="0.25">
      <c r="A109" s="188" t="s">
        <v>294</v>
      </c>
      <c r="B109" s="100"/>
      <c r="C109" s="189"/>
      <c r="D109" s="202"/>
      <c r="E109" s="200">
        <f>SUM(E103:E108)</f>
        <v>0</v>
      </c>
      <c r="F109" s="200">
        <f t="shared" ref="F109:O109" si="52">SUM(F103:F108)</f>
        <v>0</v>
      </c>
      <c r="G109" s="200">
        <f t="shared" si="52"/>
        <v>0</v>
      </c>
      <c r="H109" s="200">
        <f t="shared" si="52"/>
        <v>0</v>
      </c>
      <c r="I109" s="200">
        <f t="shared" si="52"/>
        <v>0</v>
      </c>
      <c r="J109" s="200">
        <f t="shared" si="52"/>
        <v>0</v>
      </c>
      <c r="K109" s="200">
        <f t="shared" si="52"/>
        <v>0</v>
      </c>
      <c r="L109" s="200">
        <f t="shared" si="52"/>
        <v>0</v>
      </c>
      <c r="M109" s="200">
        <f t="shared" si="52"/>
        <v>0</v>
      </c>
      <c r="N109" s="200">
        <f t="shared" si="52"/>
        <v>0</v>
      </c>
      <c r="O109" s="200">
        <f t="shared" si="52"/>
        <v>0</v>
      </c>
      <c r="P109" s="188" t="s">
        <v>294</v>
      </c>
      <c r="Q109" s="189"/>
      <c r="R109" s="189"/>
      <c r="S109" s="202"/>
      <c r="T109" s="200">
        <f t="shared" ref="T109:AC109" si="53">SUM(T103:T108)</f>
        <v>0</v>
      </c>
      <c r="U109" s="200">
        <f t="shared" si="53"/>
        <v>0</v>
      </c>
      <c r="V109" s="200">
        <f t="shared" si="53"/>
        <v>0</v>
      </c>
      <c r="W109" s="200">
        <f t="shared" si="53"/>
        <v>0</v>
      </c>
      <c r="X109" s="200">
        <f t="shared" si="53"/>
        <v>0</v>
      </c>
      <c r="Y109" s="200">
        <f t="shared" si="53"/>
        <v>0</v>
      </c>
      <c r="Z109" s="200">
        <f t="shared" si="53"/>
        <v>0</v>
      </c>
      <c r="AA109" s="200">
        <f t="shared" si="53"/>
        <v>0</v>
      </c>
      <c r="AB109" s="200">
        <f t="shared" si="53"/>
        <v>0</v>
      </c>
      <c r="AC109" s="200">
        <f t="shared" si="53"/>
        <v>0</v>
      </c>
    </row>
    <row r="110" spans="1:29" x14ac:dyDescent="0.25">
      <c r="A110" s="188" t="s">
        <v>295</v>
      </c>
      <c r="B110" s="189"/>
      <c r="C110" s="189"/>
      <c r="D110" s="202"/>
      <c r="E110" s="200">
        <f t="shared" ref="E110:O110" si="54">E100-E109</f>
        <v>0</v>
      </c>
      <c r="F110" s="200">
        <f t="shared" si="54"/>
        <v>0</v>
      </c>
      <c r="G110" s="200">
        <f t="shared" si="54"/>
        <v>0</v>
      </c>
      <c r="H110" s="200">
        <f t="shared" si="54"/>
        <v>0</v>
      </c>
      <c r="I110" s="200">
        <f t="shared" si="54"/>
        <v>0</v>
      </c>
      <c r="J110" s="200">
        <f t="shared" si="54"/>
        <v>0</v>
      </c>
      <c r="K110" s="200">
        <f t="shared" si="54"/>
        <v>0</v>
      </c>
      <c r="L110" s="200">
        <f t="shared" si="54"/>
        <v>0</v>
      </c>
      <c r="M110" s="200">
        <f t="shared" si="54"/>
        <v>0</v>
      </c>
      <c r="N110" s="200">
        <f t="shared" si="54"/>
        <v>0</v>
      </c>
      <c r="O110" s="200">
        <f t="shared" si="54"/>
        <v>0</v>
      </c>
      <c r="P110" s="188" t="s">
        <v>295</v>
      </c>
      <c r="Q110" s="189"/>
      <c r="R110" s="189"/>
      <c r="S110" s="202"/>
      <c r="T110" s="200">
        <f t="shared" ref="T110:AC110" si="55">T100-T109</f>
        <v>0</v>
      </c>
      <c r="U110" s="200">
        <f t="shared" si="55"/>
        <v>0</v>
      </c>
      <c r="V110" s="200">
        <f t="shared" si="55"/>
        <v>0</v>
      </c>
      <c r="W110" s="200">
        <f t="shared" si="55"/>
        <v>0</v>
      </c>
      <c r="X110" s="200">
        <f t="shared" si="55"/>
        <v>0</v>
      </c>
      <c r="Y110" s="200">
        <f t="shared" si="55"/>
        <v>0</v>
      </c>
      <c r="Z110" s="200">
        <f t="shared" si="55"/>
        <v>0</v>
      </c>
      <c r="AA110" s="200">
        <f t="shared" si="55"/>
        <v>0</v>
      </c>
      <c r="AB110" s="200">
        <f t="shared" si="55"/>
        <v>0</v>
      </c>
      <c r="AC110" s="200">
        <f t="shared" si="55"/>
        <v>0</v>
      </c>
    </row>
    <row r="111" spans="1:29" s="216" customFormat="1" ht="13" x14ac:dyDescent="0.3">
      <c r="A111" s="212" t="s">
        <v>296</v>
      </c>
      <c r="B111" s="213"/>
      <c r="C111" s="213"/>
      <c r="D111" s="214"/>
      <c r="E111" s="215" t="str">
        <f t="shared" ref="E111:O111" si="56">IFERROR(E100/E109,"")</f>
        <v/>
      </c>
      <c r="F111" s="215" t="str">
        <f t="shared" si="56"/>
        <v/>
      </c>
      <c r="G111" s="215" t="str">
        <f t="shared" si="56"/>
        <v/>
      </c>
      <c r="H111" s="215" t="str">
        <f t="shared" si="56"/>
        <v/>
      </c>
      <c r="I111" s="215" t="str">
        <f t="shared" si="56"/>
        <v/>
      </c>
      <c r="J111" s="215" t="str">
        <f t="shared" si="56"/>
        <v/>
      </c>
      <c r="K111" s="215" t="str">
        <f t="shared" si="56"/>
        <v/>
      </c>
      <c r="L111" s="215" t="str">
        <f t="shared" si="56"/>
        <v/>
      </c>
      <c r="M111" s="215" t="str">
        <f t="shared" si="56"/>
        <v/>
      </c>
      <c r="N111" s="215" t="str">
        <f t="shared" si="56"/>
        <v/>
      </c>
      <c r="O111" s="215" t="str">
        <f t="shared" si="56"/>
        <v/>
      </c>
      <c r="P111" s="212" t="s">
        <v>296</v>
      </c>
      <c r="Q111" s="213"/>
      <c r="R111" s="213"/>
      <c r="S111" s="214"/>
      <c r="T111" s="215" t="str">
        <f t="shared" ref="T111:AC111" si="57">IFERROR(T100/T109,"")</f>
        <v/>
      </c>
      <c r="U111" s="215" t="str">
        <f t="shared" si="57"/>
        <v/>
      </c>
      <c r="V111" s="215" t="str">
        <f t="shared" si="57"/>
        <v/>
      </c>
      <c r="W111" s="215" t="str">
        <f t="shared" si="57"/>
        <v/>
      </c>
      <c r="X111" s="215" t="str">
        <f t="shared" si="57"/>
        <v/>
      </c>
      <c r="Y111" s="215" t="str">
        <f t="shared" si="57"/>
        <v/>
      </c>
      <c r="Z111" s="215" t="str">
        <f t="shared" si="57"/>
        <v/>
      </c>
      <c r="AA111" s="215" t="str">
        <f t="shared" si="57"/>
        <v/>
      </c>
      <c r="AB111" s="215" t="str">
        <f t="shared" si="57"/>
        <v/>
      </c>
      <c r="AC111" s="215" t="str">
        <f t="shared" si="57"/>
        <v/>
      </c>
    </row>
    <row r="112" spans="1:29" x14ac:dyDescent="0.25">
      <c r="E112" s="196"/>
      <c r="F112" s="196"/>
      <c r="G112" s="196"/>
      <c r="H112" s="196"/>
      <c r="I112" s="196"/>
      <c r="J112" s="196"/>
      <c r="K112" s="196"/>
      <c r="L112" s="196"/>
      <c r="M112" s="196"/>
      <c r="N112" s="196"/>
      <c r="O112" s="196"/>
      <c r="T112" s="196"/>
      <c r="U112" s="196"/>
      <c r="V112" s="196"/>
      <c r="W112" s="196"/>
      <c r="X112" s="196"/>
      <c r="Y112" s="196"/>
      <c r="Z112" s="196"/>
      <c r="AA112" s="196"/>
      <c r="AB112" s="196"/>
      <c r="AC112" s="196"/>
    </row>
    <row r="113" spans="1:29" ht="13.5" thickBot="1" x14ac:dyDescent="0.35">
      <c r="A113" s="193" t="s">
        <v>297</v>
      </c>
      <c r="B113" s="194"/>
      <c r="C113" s="194"/>
      <c r="D113" s="217"/>
      <c r="E113" s="196"/>
      <c r="F113" s="196"/>
      <c r="G113" s="196"/>
      <c r="H113" s="196"/>
      <c r="I113" s="196"/>
      <c r="J113" s="196"/>
      <c r="K113" s="196"/>
      <c r="L113" s="196"/>
      <c r="M113" s="196"/>
      <c r="N113" s="196"/>
      <c r="O113" s="196"/>
      <c r="P113" s="193" t="s">
        <v>297</v>
      </c>
      <c r="Q113" s="194"/>
      <c r="R113" s="194"/>
      <c r="S113" s="217"/>
      <c r="T113" s="196"/>
      <c r="U113" s="196"/>
      <c r="V113" s="196"/>
      <c r="W113" s="196"/>
      <c r="X113" s="196"/>
      <c r="Y113" s="196"/>
      <c r="Z113" s="196"/>
      <c r="AA113" s="196"/>
      <c r="AB113" s="196"/>
      <c r="AC113" s="196"/>
    </row>
    <row r="114" spans="1:29" ht="13" thickBot="1" x14ac:dyDescent="0.3">
      <c r="A114" s="197" t="s">
        <v>298</v>
      </c>
      <c r="B114" s="189" t="s">
        <v>299</v>
      </c>
      <c r="C114" s="189"/>
      <c r="D114" s="86">
        <v>0.5</v>
      </c>
      <c r="E114" s="199">
        <f>IF(E$110&gt;0,E$110*$D114,0)</f>
        <v>0</v>
      </c>
      <c r="F114" s="200">
        <f t="shared" ref="F114:O119" si="58">IF(F$110&gt;0,F$110*$D114,0)</f>
        <v>0</v>
      </c>
      <c r="G114" s="200">
        <f t="shared" si="58"/>
        <v>0</v>
      </c>
      <c r="H114" s="200">
        <f t="shared" si="58"/>
        <v>0</v>
      </c>
      <c r="I114" s="200">
        <f t="shared" si="58"/>
        <v>0</v>
      </c>
      <c r="J114" s="200">
        <f t="shared" si="58"/>
        <v>0</v>
      </c>
      <c r="K114" s="200">
        <f t="shared" si="58"/>
        <v>0</v>
      </c>
      <c r="L114" s="200">
        <f t="shared" si="58"/>
        <v>0</v>
      </c>
      <c r="M114" s="200">
        <f t="shared" si="58"/>
        <v>0</v>
      </c>
      <c r="N114" s="200">
        <f t="shared" si="58"/>
        <v>0</v>
      </c>
      <c r="O114" s="200">
        <f>IF(O$110&gt;0,O$110*$D114,0)</f>
        <v>0</v>
      </c>
      <c r="P114" s="197" t="s">
        <v>300</v>
      </c>
      <c r="Q114" s="189"/>
      <c r="R114" s="189"/>
      <c r="S114" s="190">
        <f>D114</f>
        <v>0.5</v>
      </c>
      <c r="T114" s="200">
        <f t="shared" ref="T114:AC119" si="59">IF(T$110&gt;0,T$110*$D114,0)</f>
        <v>0</v>
      </c>
      <c r="U114" s="200">
        <f t="shared" si="59"/>
        <v>0</v>
      </c>
      <c r="V114" s="200">
        <f t="shared" si="59"/>
        <v>0</v>
      </c>
      <c r="W114" s="200">
        <f t="shared" si="59"/>
        <v>0</v>
      </c>
      <c r="X114" s="200">
        <f t="shared" si="59"/>
        <v>0</v>
      </c>
      <c r="Y114" s="200">
        <f t="shared" si="59"/>
        <v>0</v>
      </c>
      <c r="Z114" s="200">
        <f t="shared" si="59"/>
        <v>0</v>
      </c>
      <c r="AA114" s="200">
        <f t="shared" si="59"/>
        <v>0</v>
      </c>
      <c r="AB114" s="200">
        <f t="shared" si="59"/>
        <v>0</v>
      </c>
      <c r="AC114" s="200">
        <f t="shared" si="59"/>
        <v>0</v>
      </c>
    </row>
    <row r="115" spans="1:29" ht="13" thickBot="1" x14ac:dyDescent="0.3">
      <c r="A115" s="197" t="s">
        <v>145</v>
      </c>
      <c r="B115" s="100"/>
      <c r="C115" s="189"/>
      <c r="D115" s="86">
        <v>0</v>
      </c>
      <c r="E115" s="199">
        <f t="shared" ref="E115:E118" si="60">IF(E$110&gt;0,E$110*$D115,0)</f>
        <v>0</v>
      </c>
      <c r="F115" s="200" t="str">
        <f>IFERROR(E115/$B$33,"")</f>
        <v/>
      </c>
      <c r="G115" s="200">
        <f t="shared" si="58"/>
        <v>0</v>
      </c>
      <c r="H115" s="200">
        <f t="shared" si="58"/>
        <v>0</v>
      </c>
      <c r="I115" s="200">
        <f t="shared" si="58"/>
        <v>0</v>
      </c>
      <c r="J115" s="200">
        <f t="shared" si="58"/>
        <v>0</v>
      </c>
      <c r="K115" s="200">
        <f t="shared" si="58"/>
        <v>0</v>
      </c>
      <c r="L115" s="200">
        <f t="shared" si="58"/>
        <v>0</v>
      </c>
      <c r="M115" s="200">
        <f t="shared" si="58"/>
        <v>0</v>
      </c>
      <c r="N115" s="200">
        <f t="shared" si="58"/>
        <v>0</v>
      </c>
      <c r="O115" s="200">
        <f t="shared" si="58"/>
        <v>0</v>
      </c>
      <c r="P115" s="197">
        <f>B115</f>
        <v>0</v>
      </c>
      <c r="Q115" s="189"/>
      <c r="R115" s="189"/>
      <c r="S115" s="190">
        <f t="shared" ref="S115:S118" si="61">D115</f>
        <v>0</v>
      </c>
      <c r="T115" s="200">
        <f t="shared" si="59"/>
        <v>0</v>
      </c>
      <c r="U115" s="200">
        <f t="shared" si="59"/>
        <v>0</v>
      </c>
      <c r="V115" s="200">
        <f t="shared" si="59"/>
        <v>0</v>
      </c>
      <c r="W115" s="200">
        <f t="shared" si="59"/>
        <v>0</v>
      </c>
      <c r="X115" s="200">
        <f t="shared" si="59"/>
        <v>0</v>
      </c>
      <c r="Y115" s="200">
        <f t="shared" si="59"/>
        <v>0</v>
      </c>
      <c r="Z115" s="200">
        <f t="shared" si="59"/>
        <v>0</v>
      </c>
      <c r="AA115" s="200">
        <f t="shared" si="59"/>
        <v>0</v>
      </c>
      <c r="AB115" s="200">
        <f t="shared" si="59"/>
        <v>0</v>
      </c>
      <c r="AC115" s="200">
        <f t="shared" si="59"/>
        <v>0</v>
      </c>
    </row>
    <row r="116" spans="1:29" ht="13" thickBot="1" x14ac:dyDescent="0.3">
      <c r="A116" s="197" t="s">
        <v>145</v>
      </c>
      <c r="B116" s="100"/>
      <c r="C116" s="189"/>
      <c r="D116" s="86">
        <v>0</v>
      </c>
      <c r="E116" s="199">
        <f t="shared" si="60"/>
        <v>0</v>
      </c>
      <c r="F116" s="200" t="str">
        <f t="shared" ref="F116:F118" si="62">IFERROR(E116/$B$33,"")</f>
        <v/>
      </c>
      <c r="G116" s="200">
        <f t="shared" si="58"/>
        <v>0</v>
      </c>
      <c r="H116" s="200">
        <f t="shared" si="58"/>
        <v>0</v>
      </c>
      <c r="I116" s="200">
        <f t="shared" si="58"/>
        <v>0</v>
      </c>
      <c r="J116" s="200">
        <f t="shared" si="58"/>
        <v>0</v>
      </c>
      <c r="K116" s="200">
        <f t="shared" si="58"/>
        <v>0</v>
      </c>
      <c r="L116" s="200">
        <f t="shared" si="58"/>
        <v>0</v>
      </c>
      <c r="M116" s="200">
        <f t="shared" si="58"/>
        <v>0</v>
      </c>
      <c r="N116" s="200">
        <f t="shared" si="58"/>
        <v>0</v>
      </c>
      <c r="O116" s="200">
        <f t="shared" si="58"/>
        <v>0</v>
      </c>
      <c r="P116" s="197">
        <f t="shared" ref="P116:P117" si="63">B116</f>
        <v>0</v>
      </c>
      <c r="Q116" s="189"/>
      <c r="R116" s="189"/>
      <c r="S116" s="190">
        <f t="shared" si="61"/>
        <v>0</v>
      </c>
      <c r="T116" s="200">
        <f t="shared" si="59"/>
        <v>0</v>
      </c>
      <c r="U116" s="200">
        <f t="shared" si="59"/>
        <v>0</v>
      </c>
      <c r="V116" s="200">
        <f t="shared" si="59"/>
        <v>0</v>
      </c>
      <c r="W116" s="200">
        <f t="shared" si="59"/>
        <v>0</v>
      </c>
      <c r="X116" s="200">
        <f t="shared" si="59"/>
        <v>0</v>
      </c>
      <c r="Y116" s="200">
        <f t="shared" si="59"/>
        <v>0</v>
      </c>
      <c r="Z116" s="200">
        <f t="shared" si="59"/>
        <v>0</v>
      </c>
      <c r="AA116" s="200">
        <f t="shared" si="59"/>
        <v>0</v>
      </c>
      <c r="AB116" s="200">
        <f t="shared" si="59"/>
        <v>0</v>
      </c>
      <c r="AC116" s="200">
        <f t="shared" si="59"/>
        <v>0</v>
      </c>
    </row>
    <row r="117" spans="1:29" ht="13" thickBot="1" x14ac:dyDescent="0.3">
      <c r="A117" s="197" t="s">
        <v>145</v>
      </c>
      <c r="B117" s="100"/>
      <c r="C117" s="189"/>
      <c r="D117" s="86">
        <v>0</v>
      </c>
      <c r="E117" s="199">
        <f t="shared" si="60"/>
        <v>0</v>
      </c>
      <c r="F117" s="200" t="str">
        <f t="shared" si="62"/>
        <v/>
      </c>
      <c r="G117" s="200">
        <f t="shared" si="58"/>
        <v>0</v>
      </c>
      <c r="H117" s="200">
        <f t="shared" si="58"/>
        <v>0</v>
      </c>
      <c r="I117" s="200">
        <f t="shared" si="58"/>
        <v>0</v>
      </c>
      <c r="J117" s="200">
        <f t="shared" si="58"/>
        <v>0</v>
      </c>
      <c r="K117" s="200">
        <f t="shared" si="58"/>
        <v>0</v>
      </c>
      <c r="L117" s="200">
        <f t="shared" si="58"/>
        <v>0</v>
      </c>
      <c r="M117" s="200">
        <f t="shared" si="58"/>
        <v>0</v>
      </c>
      <c r="N117" s="200">
        <f t="shared" si="58"/>
        <v>0</v>
      </c>
      <c r="O117" s="200">
        <f t="shared" si="58"/>
        <v>0</v>
      </c>
      <c r="P117" s="197">
        <f t="shared" si="63"/>
        <v>0</v>
      </c>
      <c r="Q117" s="189"/>
      <c r="R117" s="189"/>
      <c r="S117" s="190">
        <f t="shared" si="61"/>
        <v>0</v>
      </c>
      <c r="T117" s="200">
        <f t="shared" si="59"/>
        <v>0</v>
      </c>
      <c r="U117" s="200">
        <f t="shared" si="59"/>
        <v>0</v>
      </c>
      <c r="V117" s="200">
        <f t="shared" si="59"/>
        <v>0</v>
      </c>
      <c r="W117" s="200">
        <f t="shared" si="59"/>
        <v>0</v>
      </c>
      <c r="X117" s="200">
        <f t="shared" si="59"/>
        <v>0</v>
      </c>
      <c r="Y117" s="200">
        <f t="shared" si="59"/>
        <v>0</v>
      </c>
      <c r="Z117" s="200">
        <f t="shared" si="59"/>
        <v>0</v>
      </c>
      <c r="AA117" s="200">
        <f t="shared" si="59"/>
        <v>0</v>
      </c>
      <c r="AB117" s="200">
        <f t="shared" si="59"/>
        <v>0</v>
      </c>
      <c r="AC117" s="200">
        <f t="shared" si="59"/>
        <v>0</v>
      </c>
    </row>
    <row r="118" spans="1:29" ht="13" thickBot="1" x14ac:dyDescent="0.3">
      <c r="A118" s="197" t="s">
        <v>145</v>
      </c>
      <c r="B118" s="100"/>
      <c r="C118" s="189"/>
      <c r="D118" s="86">
        <v>0</v>
      </c>
      <c r="E118" s="199">
        <f t="shared" si="60"/>
        <v>0</v>
      </c>
      <c r="F118" s="200" t="str">
        <f t="shared" si="62"/>
        <v/>
      </c>
      <c r="G118" s="200">
        <f t="shared" si="58"/>
        <v>0</v>
      </c>
      <c r="H118" s="200">
        <f t="shared" si="58"/>
        <v>0</v>
      </c>
      <c r="I118" s="200">
        <f t="shared" si="58"/>
        <v>0</v>
      </c>
      <c r="J118" s="200">
        <f t="shared" si="58"/>
        <v>0</v>
      </c>
      <c r="K118" s="200">
        <f t="shared" si="58"/>
        <v>0</v>
      </c>
      <c r="L118" s="200">
        <f t="shared" si="58"/>
        <v>0</v>
      </c>
      <c r="M118" s="200">
        <f t="shared" si="58"/>
        <v>0</v>
      </c>
      <c r="N118" s="200">
        <f t="shared" si="58"/>
        <v>0</v>
      </c>
      <c r="O118" s="200">
        <f t="shared" si="58"/>
        <v>0</v>
      </c>
      <c r="P118" s="197">
        <f t="shared" ref="P118" si="64">B118</f>
        <v>0</v>
      </c>
      <c r="Q118" s="189"/>
      <c r="R118" s="189"/>
      <c r="S118" s="190">
        <f t="shared" si="61"/>
        <v>0</v>
      </c>
      <c r="T118" s="200">
        <f t="shared" si="59"/>
        <v>0</v>
      </c>
      <c r="U118" s="200">
        <f t="shared" si="59"/>
        <v>0</v>
      </c>
      <c r="V118" s="200">
        <f t="shared" si="59"/>
        <v>0</v>
      </c>
      <c r="W118" s="200">
        <f t="shared" si="59"/>
        <v>0</v>
      </c>
      <c r="X118" s="200">
        <f t="shared" si="59"/>
        <v>0</v>
      </c>
      <c r="Y118" s="200">
        <f t="shared" si="59"/>
        <v>0</v>
      </c>
      <c r="Z118" s="200">
        <f t="shared" si="59"/>
        <v>0</v>
      </c>
      <c r="AA118" s="200">
        <f t="shared" si="59"/>
        <v>0</v>
      </c>
      <c r="AB118" s="200">
        <f t="shared" si="59"/>
        <v>0</v>
      </c>
      <c r="AC118" s="200">
        <f t="shared" si="59"/>
        <v>0</v>
      </c>
    </row>
    <row r="119" spans="1:29" ht="13" thickBot="1" x14ac:dyDescent="0.3">
      <c r="A119" s="197" t="s">
        <v>301</v>
      </c>
      <c r="B119" s="189"/>
      <c r="C119" s="189"/>
      <c r="D119" s="86">
        <v>0</v>
      </c>
      <c r="E119" s="199">
        <f>IF(E$110&gt;0,E$110*$D119,0)</f>
        <v>0</v>
      </c>
      <c r="F119" s="200">
        <f t="shared" si="58"/>
        <v>0</v>
      </c>
      <c r="G119" s="200">
        <f t="shared" si="58"/>
        <v>0</v>
      </c>
      <c r="H119" s="200">
        <f t="shared" si="58"/>
        <v>0</v>
      </c>
      <c r="I119" s="200">
        <f t="shared" si="58"/>
        <v>0</v>
      </c>
      <c r="J119" s="200">
        <f t="shared" si="58"/>
        <v>0</v>
      </c>
      <c r="K119" s="200">
        <f t="shared" si="58"/>
        <v>0</v>
      </c>
      <c r="L119" s="200">
        <f t="shared" si="58"/>
        <v>0</v>
      </c>
      <c r="M119" s="200">
        <f t="shared" si="58"/>
        <v>0</v>
      </c>
      <c r="N119" s="200">
        <f t="shared" si="58"/>
        <v>0</v>
      </c>
      <c r="O119" s="200">
        <f>IF(O$110&gt;0,O$110*$D119,0)</f>
        <v>0</v>
      </c>
      <c r="P119" s="197" t="s">
        <v>301</v>
      </c>
      <c r="Q119" s="189"/>
      <c r="R119" s="189"/>
      <c r="S119" s="190">
        <f>D119</f>
        <v>0</v>
      </c>
      <c r="T119" s="200">
        <f t="shared" si="59"/>
        <v>0</v>
      </c>
      <c r="U119" s="200">
        <f t="shared" si="59"/>
        <v>0</v>
      </c>
      <c r="V119" s="200">
        <f t="shared" si="59"/>
        <v>0</v>
      </c>
      <c r="W119" s="200">
        <f t="shared" si="59"/>
        <v>0</v>
      </c>
      <c r="X119" s="200">
        <f t="shared" si="59"/>
        <v>0</v>
      </c>
      <c r="Y119" s="200">
        <f t="shared" si="59"/>
        <v>0</v>
      </c>
      <c r="Z119" s="200">
        <f t="shared" si="59"/>
        <v>0</v>
      </c>
      <c r="AA119" s="200">
        <f t="shared" si="59"/>
        <v>0</v>
      </c>
      <c r="AB119" s="200">
        <f t="shared" si="59"/>
        <v>0</v>
      </c>
      <c r="AC119" s="200">
        <f t="shared" si="59"/>
        <v>0</v>
      </c>
    </row>
    <row r="120" spans="1:29" ht="13" x14ac:dyDescent="0.3">
      <c r="A120" s="193" t="s">
        <v>302</v>
      </c>
      <c r="B120" s="194"/>
      <c r="C120" s="194"/>
      <c r="D120" s="218"/>
      <c r="E120" s="205">
        <f>E110-(SUM(E114:E119))</f>
        <v>0</v>
      </c>
      <c r="F120" s="205">
        <f t="shared" ref="F120" si="65">F110-F114-F119</f>
        <v>0</v>
      </c>
      <c r="G120" s="205">
        <f>G110-(SUM(G114:G119))</f>
        <v>0</v>
      </c>
      <c r="H120" s="205">
        <f t="shared" ref="H120:O120" si="66">H110-(SUM(H114:H119))</f>
        <v>0</v>
      </c>
      <c r="I120" s="205">
        <f t="shared" si="66"/>
        <v>0</v>
      </c>
      <c r="J120" s="205">
        <f t="shared" si="66"/>
        <v>0</v>
      </c>
      <c r="K120" s="205">
        <f t="shared" si="66"/>
        <v>0</v>
      </c>
      <c r="L120" s="205">
        <f t="shared" si="66"/>
        <v>0</v>
      </c>
      <c r="M120" s="205">
        <f t="shared" si="66"/>
        <v>0</v>
      </c>
      <c r="N120" s="205">
        <f t="shared" si="66"/>
        <v>0</v>
      </c>
      <c r="O120" s="205">
        <f t="shared" si="66"/>
        <v>0</v>
      </c>
      <c r="P120" s="193" t="s">
        <v>302</v>
      </c>
      <c r="Q120" s="194"/>
      <c r="R120" s="194"/>
      <c r="S120" s="218"/>
      <c r="T120" s="205">
        <f t="shared" ref="T120" si="67">T110-(SUM(T114:T119))</f>
        <v>0</v>
      </c>
      <c r="U120" s="205">
        <f t="shared" ref="U120" si="68">U110-(SUM(U114:U119))</f>
        <v>0</v>
      </c>
      <c r="V120" s="205">
        <f t="shared" ref="V120" si="69">V110-(SUM(V114:V119))</f>
        <v>0</v>
      </c>
      <c r="W120" s="205">
        <f t="shared" ref="W120" si="70">W110-(SUM(W114:W119))</f>
        <v>0</v>
      </c>
      <c r="X120" s="205">
        <f t="shared" ref="X120" si="71">X110-(SUM(X114:X119))</f>
        <v>0</v>
      </c>
      <c r="Y120" s="205">
        <f t="shared" ref="Y120" si="72">Y110-(SUM(Y114:Y119))</f>
        <v>0</v>
      </c>
      <c r="Z120" s="205">
        <f t="shared" ref="Z120" si="73">Z110-(SUM(Z114:Z119))</f>
        <v>0</v>
      </c>
      <c r="AA120" s="205">
        <f t="shared" ref="AA120" si="74">AA110-(SUM(AA114:AA119))</f>
        <v>0</v>
      </c>
      <c r="AB120" s="205">
        <f t="shared" ref="AB120" si="75">AB110-(SUM(AB114:AB119))</f>
        <v>0</v>
      </c>
      <c r="AC120" s="205">
        <f t="shared" ref="AC120" si="76">AC110-(SUM(AC114:AC119))</f>
        <v>0</v>
      </c>
    </row>
    <row r="121" spans="1:29" ht="14.5" x14ac:dyDescent="0.35">
      <c r="A121" s="175" t="s">
        <v>303</v>
      </c>
      <c r="D121" s="219" t="str">
        <f>IFERROR(E120/E98,"")</f>
        <v/>
      </c>
      <c r="P121" s="175" t="s">
        <v>303</v>
      </c>
      <c r="S121" s="219" t="str">
        <f>D121</f>
        <v/>
      </c>
    </row>
    <row r="127" spans="1:29" hidden="1" x14ac:dyDescent="0.25"/>
    <row r="128" spans="1:29" hidden="1" x14ac:dyDescent="0.25">
      <c r="A128" s="175" t="s">
        <v>304</v>
      </c>
    </row>
    <row r="129" spans="1:1" hidden="1" x14ac:dyDescent="0.25">
      <c r="A129" s="220">
        <v>0.3</v>
      </c>
    </row>
    <row r="130" spans="1:1" hidden="1" x14ac:dyDescent="0.25">
      <c r="A130" s="220">
        <v>0.5</v>
      </c>
    </row>
    <row r="131" spans="1:1" hidden="1" x14ac:dyDescent="0.25">
      <c r="A131" s="220">
        <v>0.8</v>
      </c>
    </row>
    <row r="132" spans="1:1" hidden="1" x14ac:dyDescent="0.25"/>
  </sheetData>
  <sheetProtection algorithmName="SHA-512" hashValue="VYlqJPGAVi/06CciehIBU6csBNpHoKDXp9buKhUeOz2Yr0iL3e12Z9KmfRumyhMFyJLKtancESElJl+VQT004g==" saltValue="f2HpOd0c98dQ1wDsa9Qn/Q==" spinCount="100000" sheet="1" objects="1" scenarios="1"/>
  <mergeCells count="4">
    <mergeCell ref="C3:O3"/>
    <mergeCell ref="C4:O4"/>
    <mergeCell ref="A6:O6"/>
    <mergeCell ref="P90:S90"/>
  </mergeCells>
  <dataValidations count="3">
    <dataValidation allowBlank="1" showInputMessage="1" showErrorMessage="1" prompt="Enter amount for each year of committed funding." sqref="T45:AC45 JP45:JY45 TL45:TU45 ADH45:ADQ45 AND45:ANM45 AWZ45:AXI45 BGV45:BHE45 BQR45:BRA45 CAN45:CAW45 CKJ45:CKS45 CUF45:CUO45 DEB45:DEK45 DNX45:DOG45 DXT45:DYC45 EHP45:EHY45 ERL45:ERU45 FBH45:FBQ45 FLD45:FLM45 FUZ45:FVI45 GEV45:GFE45 GOR45:GPA45 GYN45:GYW45 HIJ45:HIS45 HSF45:HSO45 ICB45:ICK45 ILX45:IMG45 IVT45:IWC45 JFP45:JFY45 JPL45:JPU45 JZH45:JZQ45 KJD45:KJM45 KSZ45:KTI45 LCV45:LDE45 LMR45:LNA45 LWN45:LWW45 MGJ45:MGS45 MQF45:MQO45 NAB45:NAK45 NJX45:NKG45 NTT45:NUC45 ODP45:ODY45 ONL45:ONU45 OXH45:OXQ45 PHD45:PHM45 PQZ45:PRI45 QAV45:QBE45 QKR45:QLA45 QUN45:QUW45 REJ45:RES45 ROF45:ROO45 RYB45:RYK45 SHX45:SIG45 SRT45:SSC45 TBP45:TBY45 TLL45:TLU45 TVH45:TVQ45 UFD45:UFM45 UOZ45:UPI45 UYV45:UZE45 VIR45:VJA45 VSN45:VSW45 WCJ45:WCS45 WMF45:WMO45 WWB45:WWK45 T65587:AC65587 JP65587:JY65587 TL65587:TU65587 ADH65587:ADQ65587 AND65587:ANM65587 AWZ65587:AXI65587 BGV65587:BHE65587 BQR65587:BRA65587 CAN65587:CAW65587 CKJ65587:CKS65587 CUF65587:CUO65587 DEB65587:DEK65587 DNX65587:DOG65587 DXT65587:DYC65587 EHP65587:EHY65587 ERL65587:ERU65587 FBH65587:FBQ65587 FLD65587:FLM65587 FUZ65587:FVI65587 GEV65587:GFE65587 GOR65587:GPA65587 GYN65587:GYW65587 HIJ65587:HIS65587 HSF65587:HSO65587 ICB65587:ICK65587 ILX65587:IMG65587 IVT65587:IWC65587 JFP65587:JFY65587 JPL65587:JPU65587 JZH65587:JZQ65587 KJD65587:KJM65587 KSZ65587:KTI65587 LCV65587:LDE65587 LMR65587:LNA65587 LWN65587:LWW65587 MGJ65587:MGS65587 MQF65587:MQO65587 NAB65587:NAK65587 NJX65587:NKG65587 NTT65587:NUC65587 ODP65587:ODY65587 ONL65587:ONU65587 OXH65587:OXQ65587 PHD65587:PHM65587 PQZ65587:PRI65587 QAV65587:QBE65587 QKR65587:QLA65587 QUN65587:QUW65587 REJ65587:RES65587 ROF65587:ROO65587 RYB65587:RYK65587 SHX65587:SIG65587 SRT65587:SSC65587 TBP65587:TBY65587 TLL65587:TLU65587 TVH65587:TVQ65587 UFD65587:UFM65587 UOZ65587:UPI65587 UYV65587:UZE65587 VIR65587:VJA65587 VSN65587:VSW65587 WCJ65587:WCS65587 WMF65587:WMO65587 WWB65587:WWK65587 T131123:AC131123 JP131123:JY131123 TL131123:TU131123 ADH131123:ADQ131123 AND131123:ANM131123 AWZ131123:AXI131123 BGV131123:BHE131123 BQR131123:BRA131123 CAN131123:CAW131123 CKJ131123:CKS131123 CUF131123:CUO131123 DEB131123:DEK131123 DNX131123:DOG131123 DXT131123:DYC131123 EHP131123:EHY131123 ERL131123:ERU131123 FBH131123:FBQ131123 FLD131123:FLM131123 FUZ131123:FVI131123 GEV131123:GFE131123 GOR131123:GPA131123 GYN131123:GYW131123 HIJ131123:HIS131123 HSF131123:HSO131123 ICB131123:ICK131123 ILX131123:IMG131123 IVT131123:IWC131123 JFP131123:JFY131123 JPL131123:JPU131123 JZH131123:JZQ131123 KJD131123:KJM131123 KSZ131123:KTI131123 LCV131123:LDE131123 LMR131123:LNA131123 LWN131123:LWW131123 MGJ131123:MGS131123 MQF131123:MQO131123 NAB131123:NAK131123 NJX131123:NKG131123 NTT131123:NUC131123 ODP131123:ODY131123 ONL131123:ONU131123 OXH131123:OXQ131123 PHD131123:PHM131123 PQZ131123:PRI131123 QAV131123:QBE131123 QKR131123:QLA131123 QUN131123:QUW131123 REJ131123:RES131123 ROF131123:ROO131123 RYB131123:RYK131123 SHX131123:SIG131123 SRT131123:SSC131123 TBP131123:TBY131123 TLL131123:TLU131123 TVH131123:TVQ131123 UFD131123:UFM131123 UOZ131123:UPI131123 UYV131123:UZE131123 VIR131123:VJA131123 VSN131123:VSW131123 WCJ131123:WCS131123 WMF131123:WMO131123 WWB131123:WWK131123 T196659:AC196659 JP196659:JY196659 TL196659:TU196659 ADH196659:ADQ196659 AND196659:ANM196659 AWZ196659:AXI196659 BGV196659:BHE196659 BQR196659:BRA196659 CAN196659:CAW196659 CKJ196659:CKS196659 CUF196659:CUO196659 DEB196659:DEK196659 DNX196659:DOG196659 DXT196659:DYC196659 EHP196659:EHY196659 ERL196659:ERU196659 FBH196659:FBQ196659 FLD196659:FLM196659 FUZ196659:FVI196659 GEV196659:GFE196659 GOR196659:GPA196659 GYN196659:GYW196659 HIJ196659:HIS196659 HSF196659:HSO196659 ICB196659:ICK196659 ILX196659:IMG196659 IVT196659:IWC196659 JFP196659:JFY196659 JPL196659:JPU196659 JZH196659:JZQ196659 KJD196659:KJM196659 KSZ196659:KTI196659 LCV196659:LDE196659 LMR196659:LNA196659 LWN196659:LWW196659 MGJ196659:MGS196659 MQF196659:MQO196659 NAB196659:NAK196659 NJX196659:NKG196659 NTT196659:NUC196659 ODP196659:ODY196659 ONL196659:ONU196659 OXH196659:OXQ196659 PHD196659:PHM196659 PQZ196659:PRI196659 QAV196659:QBE196659 QKR196659:QLA196659 QUN196659:QUW196659 REJ196659:RES196659 ROF196659:ROO196659 RYB196659:RYK196659 SHX196659:SIG196659 SRT196659:SSC196659 TBP196659:TBY196659 TLL196659:TLU196659 TVH196659:TVQ196659 UFD196659:UFM196659 UOZ196659:UPI196659 UYV196659:UZE196659 VIR196659:VJA196659 VSN196659:VSW196659 WCJ196659:WCS196659 WMF196659:WMO196659 WWB196659:WWK196659 T262195:AC262195 JP262195:JY262195 TL262195:TU262195 ADH262195:ADQ262195 AND262195:ANM262195 AWZ262195:AXI262195 BGV262195:BHE262195 BQR262195:BRA262195 CAN262195:CAW262195 CKJ262195:CKS262195 CUF262195:CUO262195 DEB262195:DEK262195 DNX262195:DOG262195 DXT262195:DYC262195 EHP262195:EHY262195 ERL262195:ERU262195 FBH262195:FBQ262195 FLD262195:FLM262195 FUZ262195:FVI262195 GEV262195:GFE262195 GOR262195:GPA262195 GYN262195:GYW262195 HIJ262195:HIS262195 HSF262195:HSO262195 ICB262195:ICK262195 ILX262195:IMG262195 IVT262195:IWC262195 JFP262195:JFY262195 JPL262195:JPU262195 JZH262195:JZQ262195 KJD262195:KJM262195 KSZ262195:KTI262195 LCV262195:LDE262195 LMR262195:LNA262195 LWN262195:LWW262195 MGJ262195:MGS262195 MQF262195:MQO262195 NAB262195:NAK262195 NJX262195:NKG262195 NTT262195:NUC262195 ODP262195:ODY262195 ONL262195:ONU262195 OXH262195:OXQ262195 PHD262195:PHM262195 PQZ262195:PRI262195 QAV262195:QBE262195 QKR262195:QLA262195 QUN262195:QUW262195 REJ262195:RES262195 ROF262195:ROO262195 RYB262195:RYK262195 SHX262195:SIG262195 SRT262195:SSC262195 TBP262195:TBY262195 TLL262195:TLU262195 TVH262195:TVQ262195 UFD262195:UFM262195 UOZ262195:UPI262195 UYV262195:UZE262195 VIR262195:VJA262195 VSN262195:VSW262195 WCJ262195:WCS262195 WMF262195:WMO262195 WWB262195:WWK262195 T327731:AC327731 JP327731:JY327731 TL327731:TU327731 ADH327731:ADQ327731 AND327731:ANM327731 AWZ327731:AXI327731 BGV327731:BHE327731 BQR327731:BRA327731 CAN327731:CAW327731 CKJ327731:CKS327731 CUF327731:CUO327731 DEB327731:DEK327731 DNX327731:DOG327731 DXT327731:DYC327731 EHP327731:EHY327731 ERL327731:ERU327731 FBH327731:FBQ327731 FLD327731:FLM327731 FUZ327731:FVI327731 GEV327731:GFE327731 GOR327731:GPA327731 GYN327731:GYW327731 HIJ327731:HIS327731 HSF327731:HSO327731 ICB327731:ICK327731 ILX327731:IMG327731 IVT327731:IWC327731 JFP327731:JFY327731 JPL327731:JPU327731 JZH327731:JZQ327731 KJD327731:KJM327731 KSZ327731:KTI327731 LCV327731:LDE327731 LMR327731:LNA327731 LWN327731:LWW327731 MGJ327731:MGS327731 MQF327731:MQO327731 NAB327731:NAK327731 NJX327731:NKG327731 NTT327731:NUC327731 ODP327731:ODY327731 ONL327731:ONU327731 OXH327731:OXQ327731 PHD327731:PHM327731 PQZ327731:PRI327731 QAV327731:QBE327731 QKR327731:QLA327731 QUN327731:QUW327731 REJ327731:RES327731 ROF327731:ROO327731 RYB327731:RYK327731 SHX327731:SIG327731 SRT327731:SSC327731 TBP327731:TBY327731 TLL327731:TLU327731 TVH327731:TVQ327731 UFD327731:UFM327731 UOZ327731:UPI327731 UYV327731:UZE327731 VIR327731:VJA327731 VSN327731:VSW327731 WCJ327731:WCS327731 WMF327731:WMO327731 WWB327731:WWK327731 T393267:AC393267 JP393267:JY393267 TL393267:TU393267 ADH393267:ADQ393267 AND393267:ANM393267 AWZ393267:AXI393267 BGV393267:BHE393267 BQR393267:BRA393267 CAN393267:CAW393267 CKJ393267:CKS393267 CUF393267:CUO393267 DEB393267:DEK393267 DNX393267:DOG393267 DXT393267:DYC393267 EHP393267:EHY393267 ERL393267:ERU393267 FBH393267:FBQ393267 FLD393267:FLM393267 FUZ393267:FVI393267 GEV393267:GFE393267 GOR393267:GPA393267 GYN393267:GYW393267 HIJ393267:HIS393267 HSF393267:HSO393267 ICB393267:ICK393267 ILX393267:IMG393267 IVT393267:IWC393267 JFP393267:JFY393267 JPL393267:JPU393267 JZH393267:JZQ393267 KJD393267:KJM393267 KSZ393267:KTI393267 LCV393267:LDE393267 LMR393267:LNA393267 LWN393267:LWW393267 MGJ393267:MGS393267 MQF393267:MQO393267 NAB393267:NAK393267 NJX393267:NKG393267 NTT393267:NUC393267 ODP393267:ODY393267 ONL393267:ONU393267 OXH393267:OXQ393267 PHD393267:PHM393267 PQZ393267:PRI393267 QAV393267:QBE393267 QKR393267:QLA393267 QUN393267:QUW393267 REJ393267:RES393267 ROF393267:ROO393267 RYB393267:RYK393267 SHX393267:SIG393267 SRT393267:SSC393267 TBP393267:TBY393267 TLL393267:TLU393267 TVH393267:TVQ393267 UFD393267:UFM393267 UOZ393267:UPI393267 UYV393267:UZE393267 VIR393267:VJA393267 VSN393267:VSW393267 WCJ393267:WCS393267 WMF393267:WMO393267 WWB393267:WWK393267 T458803:AC458803 JP458803:JY458803 TL458803:TU458803 ADH458803:ADQ458803 AND458803:ANM458803 AWZ458803:AXI458803 BGV458803:BHE458803 BQR458803:BRA458803 CAN458803:CAW458803 CKJ458803:CKS458803 CUF458803:CUO458803 DEB458803:DEK458803 DNX458803:DOG458803 DXT458803:DYC458803 EHP458803:EHY458803 ERL458803:ERU458803 FBH458803:FBQ458803 FLD458803:FLM458803 FUZ458803:FVI458803 GEV458803:GFE458803 GOR458803:GPA458803 GYN458803:GYW458803 HIJ458803:HIS458803 HSF458803:HSO458803 ICB458803:ICK458803 ILX458803:IMG458803 IVT458803:IWC458803 JFP458803:JFY458803 JPL458803:JPU458803 JZH458803:JZQ458803 KJD458803:KJM458803 KSZ458803:KTI458803 LCV458803:LDE458803 LMR458803:LNA458803 LWN458803:LWW458803 MGJ458803:MGS458803 MQF458803:MQO458803 NAB458803:NAK458803 NJX458803:NKG458803 NTT458803:NUC458803 ODP458803:ODY458803 ONL458803:ONU458803 OXH458803:OXQ458803 PHD458803:PHM458803 PQZ458803:PRI458803 QAV458803:QBE458803 QKR458803:QLA458803 QUN458803:QUW458803 REJ458803:RES458803 ROF458803:ROO458803 RYB458803:RYK458803 SHX458803:SIG458803 SRT458803:SSC458803 TBP458803:TBY458803 TLL458803:TLU458803 TVH458803:TVQ458803 UFD458803:UFM458803 UOZ458803:UPI458803 UYV458803:UZE458803 VIR458803:VJA458803 VSN458803:VSW458803 WCJ458803:WCS458803 WMF458803:WMO458803 WWB458803:WWK458803 T524339:AC524339 JP524339:JY524339 TL524339:TU524339 ADH524339:ADQ524339 AND524339:ANM524339 AWZ524339:AXI524339 BGV524339:BHE524339 BQR524339:BRA524339 CAN524339:CAW524339 CKJ524339:CKS524339 CUF524339:CUO524339 DEB524339:DEK524339 DNX524339:DOG524339 DXT524339:DYC524339 EHP524339:EHY524339 ERL524339:ERU524339 FBH524339:FBQ524339 FLD524339:FLM524339 FUZ524339:FVI524339 GEV524339:GFE524339 GOR524339:GPA524339 GYN524339:GYW524339 HIJ524339:HIS524339 HSF524339:HSO524339 ICB524339:ICK524339 ILX524339:IMG524339 IVT524339:IWC524339 JFP524339:JFY524339 JPL524339:JPU524339 JZH524339:JZQ524339 KJD524339:KJM524339 KSZ524339:KTI524339 LCV524339:LDE524339 LMR524339:LNA524339 LWN524339:LWW524339 MGJ524339:MGS524339 MQF524339:MQO524339 NAB524339:NAK524339 NJX524339:NKG524339 NTT524339:NUC524339 ODP524339:ODY524339 ONL524339:ONU524339 OXH524339:OXQ524339 PHD524339:PHM524339 PQZ524339:PRI524339 QAV524339:QBE524339 QKR524339:QLA524339 QUN524339:QUW524339 REJ524339:RES524339 ROF524339:ROO524339 RYB524339:RYK524339 SHX524339:SIG524339 SRT524339:SSC524339 TBP524339:TBY524339 TLL524339:TLU524339 TVH524339:TVQ524339 UFD524339:UFM524339 UOZ524339:UPI524339 UYV524339:UZE524339 VIR524339:VJA524339 VSN524339:VSW524339 WCJ524339:WCS524339 WMF524339:WMO524339 WWB524339:WWK524339 T589875:AC589875 JP589875:JY589875 TL589875:TU589875 ADH589875:ADQ589875 AND589875:ANM589875 AWZ589875:AXI589875 BGV589875:BHE589875 BQR589875:BRA589875 CAN589875:CAW589875 CKJ589875:CKS589875 CUF589875:CUO589875 DEB589875:DEK589875 DNX589875:DOG589875 DXT589875:DYC589875 EHP589875:EHY589875 ERL589875:ERU589875 FBH589875:FBQ589875 FLD589875:FLM589875 FUZ589875:FVI589875 GEV589875:GFE589875 GOR589875:GPA589875 GYN589875:GYW589875 HIJ589875:HIS589875 HSF589875:HSO589875 ICB589875:ICK589875 ILX589875:IMG589875 IVT589875:IWC589875 JFP589875:JFY589875 JPL589875:JPU589875 JZH589875:JZQ589875 KJD589875:KJM589875 KSZ589875:KTI589875 LCV589875:LDE589875 LMR589875:LNA589875 LWN589875:LWW589875 MGJ589875:MGS589875 MQF589875:MQO589875 NAB589875:NAK589875 NJX589875:NKG589875 NTT589875:NUC589875 ODP589875:ODY589875 ONL589875:ONU589875 OXH589875:OXQ589875 PHD589875:PHM589875 PQZ589875:PRI589875 QAV589875:QBE589875 QKR589875:QLA589875 QUN589875:QUW589875 REJ589875:RES589875 ROF589875:ROO589875 RYB589875:RYK589875 SHX589875:SIG589875 SRT589875:SSC589875 TBP589875:TBY589875 TLL589875:TLU589875 TVH589875:TVQ589875 UFD589875:UFM589875 UOZ589875:UPI589875 UYV589875:UZE589875 VIR589875:VJA589875 VSN589875:VSW589875 WCJ589875:WCS589875 WMF589875:WMO589875 WWB589875:WWK589875 T655411:AC655411 JP655411:JY655411 TL655411:TU655411 ADH655411:ADQ655411 AND655411:ANM655411 AWZ655411:AXI655411 BGV655411:BHE655411 BQR655411:BRA655411 CAN655411:CAW655411 CKJ655411:CKS655411 CUF655411:CUO655411 DEB655411:DEK655411 DNX655411:DOG655411 DXT655411:DYC655411 EHP655411:EHY655411 ERL655411:ERU655411 FBH655411:FBQ655411 FLD655411:FLM655411 FUZ655411:FVI655411 GEV655411:GFE655411 GOR655411:GPA655411 GYN655411:GYW655411 HIJ655411:HIS655411 HSF655411:HSO655411 ICB655411:ICK655411 ILX655411:IMG655411 IVT655411:IWC655411 JFP655411:JFY655411 JPL655411:JPU655411 JZH655411:JZQ655411 KJD655411:KJM655411 KSZ655411:KTI655411 LCV655411:LDE655411 LMR655411:LNA655411 LWN655411:LWW655411 MGJ655411:MGS655411 MQF655411:MQO655411 NAB655411:NAK655411 NJX655411:NKG655411 NTT655411:NUC655411 ODP655411:ODY655411 ONL655411:ONU655411 OXH655411:OXQ655411 PHD655411:PHM655411 PQZ655411:PRI655411 QAV655411:QBE655411 QKR655411:QLA655411 QUN655411:QUW655411 REJ655411:RES655411 ROF655411:ROO655411 RYB655411:RYK655411 SHX655411:SIG655411 SRT655411:SSC655411 TBP655411:TBY655411 TLL655411:TLU655411 TVH655411:TVQ655411 UFD655411:UFM655411 UOZ655411:UPI655411 UYV655411:UZE655411 VIR655411:VJA655411 VSN655411:VSW655411 WCJ655411:WCS655411 WMF655411:WMO655411 WWB655411:WWK655411 T720947:AC720947 JP720947:JY720947 TL720947:TU720947 ADH720947:ADQ720947 AND720947:ANM720947 AWZ720947:AXI720947 BGV720947:BHE720947 BQR720947:BRA720947 CAN720947:CAW720947 CKJ720947:CKS720947 CUF720947:CUO720947 DEB720947:DEK720947 DNX720947:DOG720947 DXT720947:DYC720947 EHP720947:EHY720947 ERL720947:ERU720947 FBH720947:FBQ720947 FLD720947:FLM720947 FUZ720947:FVI720947 GEV720947:GFE720947 GOR720947:GPA720947 GYN720947:GYW720947 HIJ720947:HIS720947 HSF720947:HSO720947 ICB720947:ICK720947 ILX720947:IMG720947 IVT720947:IWC720947 JFP720947:JFY720947 JPL720947:JPU720947 JZH720947:JZQ720947 KJD720947:KJM720947 KSZ720947:KTI720947 LCV720947:LDE720947 LMR720947:LNA720947 LWN720947:LWW720947 MGJ720947:MGS720947 MQF720947:MQO720947 NAB720947:NAK720947 NJX720947:NKG720947 NTT720947:NUC720947 ODP720947:ODY720947 ONL720947:ONU720947 OXH720947:OXQ720947 PHD720947:PHM720947 PQZ720947:PRI720947 QAV720947:QBE720947 QKR720947:QLA720947 QUN720947:QUW720947 REJ720947:RES720947 ROF720947:ROO720947 RYB720947:RYK720947 SHX720947:SIG720947 SRT720947:SSC720947 TBP720947:TBY720947 TLL720947:TLU720947 TVH720947:TVQ720947 UFD720947:UFM720947 UOZ720947:UPI720947 UYV720947:UZE720947 VIR720947:VJA720947 VSN720947:VSW720947 WCJ720947:WCS720947 WMF720947:WMO720947 WWB720947:WWK720947 T786483:AC786483 JP786483:JY786483 TL786483:TU786483 ADH786483:ADQ786483 AND786483:ANM786483 AWZ786483:AXI786483 BGV786483:BHE786483 BQR786483:BRA786483 CAN786483:CAW786483 CKJ786483:CKS786483 CUF786483:CUO786483 DEB786483:DEK786483 DNX786483:DOG786483 DXT786483:DYC786483 EHP786483:EHY786483 ERL786483:ERU786483 FBH786483:FBQ786483 FLD786483:FLM786483 FUZ786483:FVI786483 GEV786483:GFE786483 GOR786483:GPA786483 GYN786483:GYW786483 HIJ786483:HIS786483 HSF786483:HSO786483 ICB786483:ICK786483 ILX786483:IMG786483 IVT786483:IWC786483 JFP786483:JFY786483 JPL786483:JPU786483 JZH786483:JZQ786483 KJD786483:KJM786483 KSZ786483:KTI786483 LCV786483:LDE786483 LMR786483:LNA786483 LWN786483:LWW786483 MGJ786483:MGS786483 MQF786483:MQO786483 NAB786483:NAK786483 NJX786483:NKG786483 NTT786483:NUC786483 ODP786483:ODY786483 ONL786483:ONU786483 OXH786483:OXQ786483 PHD786483:PHM786483 PQZ786483:PRI786483 QAV786483:QBE786483 QKR786483:QLA786483 QUN786483:QUW786483 REJ786483:RES786483 ROF786483:ROO786483 RYB786483:RYK786483 SHX786483:SIG786483 SRT786483:SSC786483 TBP786483:TBY786483 TLL786483:TLU786483 TVH786483:TVQ786483 UFD786483:UFM786483 UOZ786483:UPI786483 UYV786483:UZE786483 VIR786483:VJA786483 VSN786483:VSW786483 WCJ786483:WCS786483 WMF786483:WMO786483 WWB786483:WWK786483 T852019:AC852019 JP852019:JY852019 TL852019:TU852019 ADH852019:ADQ852019 AND852019:ANM852019 AWZ852019:AXI852019 BGV852019:BHE852019 BQR852019:BRA852019 CAN852019:CAW852019 CKJ852019:CKS852019 CUF852019:CUO852019 DEB852019:DEK852019 DNX852019:DOG852019 DXT852019:DYC852019 EHP852019:EHY852019 ERL852019:ERU852019 FBH852019:FBQ852019 FLD852019:FLM852019 FUZ852019:FVI852019 GEV852019:GFE852019 GOR852019:GPA852019 GYN852019:GYW852019 HIJ852019:HIS852019 HSF852019:HSO852019 ICB852019:ICK852019 ILX852019:IMG852019 IVT852019:IWC852019 JFP852019:JFY852019 JPL852019:JPU852019 JZH852019:JZQ852019 KJD852019:KJM852019 KSZ852019:KTI852019 LCV852019:LDE852019 LMR852019:LNA852019 LWN852019:LWW852019 MGJ852019:MGS852019 MQF852019:MQO852019 NAB852019:NAK852019 NJX852019:NKG852019 NTT852019:NUC852019 ODP852019:ODY852019 ONL852019:ONU852019 OXH852019:OXQ852019 PHD852019:PHM852019 PQZ852019:PRI852019 QAV852019:QBE852019 QKR852019:QLA852019 QUN852019:QUW852019 REJ852019:RES852019 ROF852019:ROO852019 RYB852019:RYK852019 SHX852019:SIG852019 SRT852019:SSC852019 TBP852019:TBY852019 TLL852019:TLU852019 TVH852019:TVQ852019 UFD852019:UFM852019 UOZ852019:UPI852019 UYV852019:UZE852019 VIR852019:VJA852019 VSN852019:VSW852019 WCJ852019:WCS852019 WMF852019:WMO852019 WWB852019:WWK852019 T917555:AC917555 JP917555:JY917555 TL917555:TU917555 ADH917555:ADQ917555 AND917555:ANM917555 AWZ917555:AXI917555 BGV917555:BHE917555 BQR917555:BRA917555 CAN917555:CAW917555 CKJ917555:CKS917555 CUF917555:CUO917555 DEB917555:DEK917555 DNX917555:DOG917555 DXT917555:DYC917555 EHP917555:EHY917555 ERL917555:ERU917555 FBH917555:FBQ917555 FLD917555:FLM917555 FUZ917555:FVI917555 GEV917555:GFE917555 GOR917555:GPA917555 GYN917555:GYW917555 HIJ917555:HIS917555 HSF917555:HSO917555 ICB917555:ICK917555 ILX917555:IMG917555 IVT917555:IWC917555 JFP917555:JFY917555 JPL917555:JPU917555 JZH917555:JZQ917555 KJD917555:KJM917555 KSZ917555:KTI917555 LCV917555:LDE917555 LMR917555:LNA917555 LWN917555:LWW917555 MGJ917555:MGS917555 MQF917555:MQO917555 NAB917555:NAK917555 NJX917555:NKG917555 NTT917555:NUC917555 ODP917555:ODY917555 ONL917555:ONU917555 OXH917555:OXQ917555 PHD917555:PHM917555 PQZ917555:PRI917555 QAV917555:QBE917555 QKR917555:QLA917555 QUN917555:QUW917555 REJ917555:RES917555 ROF917555:ROO917555 RYB917555:RYK917555 SHX917555:SIG917555 SRT917555:SSC917555 TBP917555:TBY917555 TLL917555:TLU917555 TVH917555:TVQ917555 UFD917555:UFM917555 UOZ917555:UPI917555 UYV917555:UZE917555 VIR917555:VJA917555 VSN917555:VSW917555 WCJ917555:WCS917555 WMF917555:WMO917555 WWB917555:WWK917555 T983091:AC983091 JP983091:JY983091 TL983091:TU983091 ADH983091:ADQ983091 AND983091:ANM983091 AWZ983091:AXI983091 BGV983091:BHE983091 BQR983091:BRA983091 CAN983091:CAW983091 CKJ983091:CKS983091 CUF983091:CUO983091 DEB983091:DEK983091 DNX983091:DOG983091 DXT983091:DYC983091 EHP983091:EHY983091 ERL983091:ERU983091 FBH983091:FBQ983091 FLD983091:FLM983091 FUZ983091:FVI983091 GEV983091:GFE983091 GOR983091:GPA983091 GYN983091:GYW983091 HIJ983091:HIS983091 HSF983091:HSO983091 ICB983091:ICK983091 ILX983091:IMG983091 IVT983091:IWC983091 JFP983091:JFY983091 JPL983091:JPU983091 JZH983091:JZQ983091 KJD983091:KJM983091 KSZ983091:KTI983091 LCV983091:LDE983091 LMR983091:LNA983091 LWN983091:LWW983091 MGJ983091:MGS983091 MQF983091:MQO983091 NAB983091:NAK983091 NJX983091:NKG983091 NTT983091:NUC983091 ODP983091:ODY983091 ONL983091:ONU983091 OXH983091:OXQ983091 PHD983091:PHM983091 PQZ983091:PRI983091 QAV983091:QBE983091 QKR983091:QLA983091 QUN983091:QUW983091 REJ983091:RES983091 ROF983091:ROO983091 RYB983091:RYK983091 SHX983091:SIG983091 SRT983091:SSC983091 TBP983091:TBY983091 TLL983091:TLU983091 TVH983091:TVQ983091 UFD983091:UFM983091 UOZ983091:UPI983091 UYV983091:UZE983091 VIR983091:VJA983091 VSN983091:VSW983091 WCJ983091:WCS983091 WMF983091:WMO983091 WWB983091:WWK983091 G45:O45 JC45:JK45 SY45:TG45 ACU45:ADC45 AMQ45:AMY45 AWM45:AWU45 BGI45:BGQ45 BQE45:BQM45 CAA45:CAI45 CJW45:CKE45 CTS45:CUA45 DDO45:DDW45 DNK45:DNS45 DXG45:DXO45 EHC45:EHK45 EQY45:ERG45 FAU45:FBC45 FKQ45:FKY45 FUM45:FUU45 GEI45:GEQ45 GOE45:GOM45 GYA45:GYI45 HHW45:HIE45 HRS45:HSA45 IBO45:IBW45 ILK45:ILS45 IVG45:IVO45 JFC45:JFK45 JOY45:JPG45 JYU45:JZC45 KIQ45:KIY45 KSM45:KSU45 LCI45:LCQ45 LME45:LMM45 LWA45:LWI45 MFW45:MGE45 MPS45:MQA45 MZO45:MZW45 NJK45:NJS45 NTG45:NTO45 ODC45:ODK45 OMY45:ONG45 OWU45:OXC45 PGQ45:PGY45 PQM45:PQU45 QAI45:QAQ45 QKE45:QKM45 QUA45:QUI45 RDW45:REE45 RNS45:ROA45 RXO45:RXW45 SHK45:SHS45 SRG45:SRO45 TBC45:TBK45 TKY45:TLG45 TUU45:TVC45 UEQ45:UEY45 UOM45:UOU45 UYI45:UYQ45 VIE45:VIM45 VSA45:VSI45 WBW45:WCE45 WLS45:WMA45 WVO45:WVW45 G65587:O65587 JC65587:JK65587 SY65587:TG65587 ACU65587:ADC65587 AMQ65587:AMY65587 AWM65587:AWU65587 BGI65587:BGQ65587 BQE65587:BQM65587 CAA65587:CAI65587 CJW65587:CKE65587 CTS65587:CUA65587 DDO65587:DDW65587 DNK65587:DNS65587 DXG65587:DXO65587 EHC65587:EHK65587 EQY65587:ERG65587 FAU65587:FBC65587 FKQ65587:FKY65587 FUM65587:FUU65587 GEI65587:GEQ65587 GOE65587:GOM65587 GYA65587:GYI65587 HHW65587:HIE65587 HRS65587:HSA65587 IBO65587:IBW65587 ILK65587:ILS65587 IVG65587:IVO65587 JFC65587:JFK65587 JOY65587:JPG65587 JYU65587:JZC65587 KIQ65587:KIY65587 KSM65587:KSU65587 LCI65587:LCQ65587 LME65587:LMM65587 LWA65587:LWI65587 MFW65587:MGE65587 MPS65587:MQA65587 MZO65587:MZW65587 NJK65587:NJS65587 NTG65587:NTO65587 ODC65587:ODK65587 OMY65587:ONG65587 OWU65587:OXC65587 PGQ65587:PGY65587 PQM65587:PQU65587 QAI65587:QAQ65587 QKE65587:QKM65587 QUA65587:QUI65587 RDW65587:REE65587 RNS65587:ROA65587 RXO65587:RXW65587 SHK65587:SHS65587 SRG65587:SRO65587 TBC65587:TBK65587 TKY65587:TLG65587 TUU65587:TVC65587 UEQ65587:UEY65587 UOM65587:UOU65587 UYI65587:UYQ65587 VIE65587:VIM65587 VSA65587:VSI65587 WBW65587:WCE65587 WLS65587:WMA65587 WVO65587:WVW65587 G131123:O131123 JC131123:JK131123 SY131123:TG131123 ACU131123:ADC131123 AMQ131123:AMY131123 AWM131123:AWU131123 BGI131123:BGQ131123 BQE131123:BQM131123 CAA131123:CAI131123 CJW131123:CKE131123 CTS131123:CUA131123 DDO131123:DDW131123 DNK131123:DNS131123 DXG131123:DXO131123 EHC131123:EHK131123 EQY131123:ERG131123 FAU131123:FBC131123 FKQ131123:FKY131123 FUM131123:FUU131123 GEI131123:GEQ131123 GOE131123:GOM131123 GYA131123:GYI131123 HHW131123:HIE131123 HRS131123:HSA131123 IBO131123:IBW131123 ILK131123:ILS131123 IVG131123:IVO131123 JFC131123:JFK131123 JOY131123:JPG131123 JYU131123:JZC131123 KIQ131123:KIY131123 KSM131123:KSU131123 LCI131123:LCQ131123 LME131123:LMM131123 LWA131123:LWI131123 MFW131123:MGE131123 MPS131123:MQA131123 MZO131123:MZW131123 NJK131123:NJS131123 NTG131123:NTO131123 ODC131123:ODK131123 OMY131123:ONG131123 OWU131123:OXC131123 PGQ131123:PGY131123 PQM131123:PQU131123 QAI131123:QAQ131123 QKE131123:QKM131123 QUA131123:QUI131123 RDW131123:REE131123 RNS131123:ROA131123 RXO131123:RXW131123 SHK131123:SHS131123 SRG131123:SRO131123 TBC131123:TBK131123 TKY131123:TLG131123 TUU131123:TVC131123 UEQ131123:UEY131123 UOM131123:UOU131123 UYI131123:UYQ131123 VIE131123:VIM131123 VSA131123:VSI131123 WBW131123:WCE131123 WLS131123:WMA131123 WVO131123:WVW131123 G196659:O196659 JC196659:JK196659 SY196659:TG196659 ACU196659:ADC196659 AMQ196659:AMY196659 AWM196659:AWU196659 BGI196659:BGQ196659 BQE196659:BQM196659 CAA196659:CAI196659 CJW196659:CKE196659 CTS196659:CUA196659 DDO196659:DDW196659 DNK196659:DNS196659 DXG196659:DXO196659 EHC196659:EHK196659 EQY196659:ERG196659 FAU196659:FBC196659 FKQ196659:FKY196659 FUM196659:FUU196659 GEI196659:GEQ196659 GOE196659:GOM196659 GYA196659:GYI196659 HHW196659:HIE196659 HRS196659:HSA196659 IBO196659:IBW196659 ILK196659:ILS196659 IVG196659:IVO196659 JFC196659:JFK196659 JOY196659:JPG196659 JYU196659:JZC196659 KIQ196659:KIY196659 KSM196659:KSU196659 LCI196659:LCQ196659 LME196659:LMM196659 LWA196659:LWI196659 MFW196659:MGE196659 MPS196659:MQA196659 MZO196659:MZW196659 NJK196659:NJS196659 NTG196659:NTO196659 ODC196659:ODK196659 OMY196659:ONG196659 OWU196659:OXC196659 PGQ196659:PGY196659 PQM196659:PQU196659 QAI196659:QAQ196659 QKE196659:QKM196659 QUA196659:QUI196659 RDW196659:REE196659 RNS196659:ROA196659 RXO196659:RXW196659 SHK196659:SHS196659 SRG196659:SRO196659 TBC196659:TBK196659 TKY196659:TLG196659 TUU196659:TVC196659 UEQ196659:UEY196659 UOM196659:UOU196659 UYI196659:UYQ196659 VIE196659:VIM196659 VSA196659:VSI196659 WBW196659:WCE196659 WLS196659:WMA196659 WVO196659:WVW196659 G262195:O262195 JC262195:JK262195 SY262195:TG262195 ACU262195:ADC262195 AMQ262195:AMY262195 AWM262195:AWU262195 BGI262195:BGQ262195 BQE262195:BQM262195 CAA262195:CAI262195 CJW262195:CKE262195 CTS262195:CUA262195 DDO262195:DDW262195 DNK262195:DNS262195 DXG262195:DXO262195 EHC262195:EHK262195 EQY262195:ERG262195 FAU262195:FBC262195 FKQ262195:FKY262195 FUM262195:FUU262195 GEI262195:GEQ262195 GOE262195:GOM262195 GYA262195:GYI262195 HHW262195:HIE262195 HRS262195:HSA262195 IBO262195:IBW262195 ILK262195:ILS262195 IVG262195:IVO262195 JFC262195:JFK262195 JOY262195:JPG262195 JYU262195:JZC262195 KIQ262195:KIY262195 KSM262195:KSU262195 LCI262195:LCQ262195 LME262195:LMM262195 LWA262195:LWI262195 MFW262195:MGE262195 MPS262195:MQA262195 MZO262195:MZW262195 NJK262195:NJS262195 NTG262195:NTO262195 ODC262195:ODK262195 OMY262195:ONG262195 OWU262195:OXC262195 PGQ262195:PGY262195 PQM262195:PQU262195 QAI262195:QAQ262195 QKE262195:QKM262195 QUA262195:QUI262195 RDW262195:REE262195 RNS262195:ROA262195 RXO262195:RXW262195 SHK262195:SHS262195 SRG262195:SRO262195 TBC262195:TBK262195 TKY262195:TLG262195 TUU262195:TVC262195 UEQ262195:UEY262195 UOM262195:UOU262195 UYI262195:UYQ262195 VIE262195:VIM262195 VSA262195:VSI262195 WBW262195:WCE262195 WLS262195:WMA262195 WVO262195:WVW262195 G327731:O327731 JC327731:JK327731 SY327731:TG327731 ACU327731:ADC327731 AMQ327731:AMY327731 AWM327731:AWU327731 BGI327731:BGQ327731 BQE327731:BQM327731 CAA327731:CAI327731 CJW327731:CKE327731 CTS327731:CUA327731 DDO327731:DDW327731 DNK327731:DNS327731 DXG327731:DXO327731 EHC327731:EHK327731 EQY327731:ERG327731 FAU327731:FBC327731 FKQ327731:FKY327731 FUM327731:FUU327731 GEI327731:GEQ327731 GOE327731:GOM327731 GYA327731:GYI327731 HHW327731:HIE327731 HRS327731:HSA327731 IBO327731:IBW327731 ILK327731:ILS327731 IVG327731:IVO327731 JFC327731:JFK327731 JOY327731:JPG327731 JYU327731:JZC327731 KIQ327731:KIY327731 KSM327731:KSU327731 LCI327731:LCQ327731 LME327731:LMM327731 LWA327731:LWI327731 MFW327731:MGE327731 MPS327731:MQA327731 MZO327731:MZW327731 NJK327731:NJS327731 NTG327731:NTO327731 ODC327731:ODK327731 OMY327731:ONG327731 OWU327731:OXC327731 PGQ327731:PGY327731 PQM327731:PQU327731 QAI327731:QAQ327731 QKE327731:QKM327731 QUA327731:QUI327731 RDW327731:REE327731 RNS327731:ROA327731 RXO327731:RXW327731 SHK327731:SHS327731 SRG327731:SRO327731 TBC327731:TBK327731 TKY327731:TLG327731 TUU327731:TVC327731 UEQ327731:UEY327731 UOM327731:UOU327731 UYI327731:UYQ327731 VIE327731:VIM327731 VSA327731:VSI327731 WBW327731:WCE327731 WLS327731:WMA327731 WVO327731:WVW327731 G393267:O393267 JC393267:JK393267 SY393267:TG393267 ACU393267:ADC393267 AMQ393267:AMY393267 AWM393267:AWU393267 BGI393267:BGQ393267 BQE393267:BQM393267 CAA393267:CAI393267 CJW393267:CKE393267 CTS393267:CUA393267 DDO393267:DDW393267 DNK393267:DNS393267 DXG393267:DXO393267 EHC393267:EHK393267 EQY393267:ERG393267 FAU393267:FBC393267 FKQ393267:FKY393267 FUM393267:FUU393267 GEI393267:GEQ393267 GOE393267:GOM393267 GYA393267:GYI393267 HHW393267:HIE393267 HRS393267:HSA393267 IBO393267:IBW393267 ILK393267:ILS393267 IVG393267:IVO393267 JFC393267:JFK393267 JOY393267:JPG393267 JYU393267:JZC393267 KIQ393267:KIY393267 KSM393267:KSU393267 LCI393267:LCQ393267 LME393267:LMM393267 LWA393267:LWI393267 MFW393267:MGE393267 MPS393267:MQA393267 MZO393267:MZW393267 NJK393267:NJS393267 NTG393267:NTO393267 ODC393267:ODK393267 OMY393267:ONG393267 OWU393267:OXC393267 PGQ393267:PGY393267 PQM393267:PQU393267 QAI393267:QAQ393267 QKE393267:QKM393267 QUA393267:QUI393267 RDW393267:REE393267 RNS393267:ROA393267 RXO393267:RXW393267 SHK393267:SHS393267 SRG393267:SRO393267 TBC393267:TBK393267 TKY393267:TLG393267 TUU393267:TVC393267 UEQ393267:UEY393267 UOM393267:UOU393267 UYI393267:UYQ393267 VIE393267:VIM393267 VSA393267:VSI393267 WBW393267:WCE393267 WLS393267:WMA393267 WVO393267:WVW393267 G458803:O458803 JC458803:JK458803 SY458803:TG458803 ACU458803:ADC458803 AMQ458803:AMY458803 AWM458803:AWU458803 BGI458803:BGQ458803 BQE458803:BQM458803 CAA458803:CAI458803 CJW458803:CKE458803 CTS458803:CUA458803 DDO458803:DDW458803 DNK458803:DNS458803 DXG458803:DXO458803 EHC458803:EHK458803 EQY458803:ERG458803 FAU458803:FBC458803 FKQ458803:FKY458803 FUM458803:FUU458803 GEI458803:GEQ458803 GOE458803:GOM458803 GYA458803:GYI458803 HHW458803:HIE458803 HRS458803:HSA458803 IBO458803:IBW458803 ILK458803:ILS458803 IVG458803:IVO458803 JFC458803:JFK458803 JOY458803:JPG458803 JYU458803:JZC458803 KIQ458803:KIY458803 KSM458803:KSU458803 LCI458803:LCQ458803 LME458803:LMM458803 LWA458803:LWI458803 MFW458803:MGE458803 MPS458803:MQA458803 MZO458803:MZW458803 NJK458803:NJS458803 NTG458803:NTO458803 ODC458803:ODK458803 OMY458803:ONG458803 OWU458803:OXC458803 PGQ458803:PGY458803 PQM458803:PQU458803 QAI458803:QAQ458803 QKE458803:QKM458803 QUA458803:QUI458803 RDW458803:REE458803 RNS458803:ROA458803 RXO458803:RXW458803 SHK458803:SHS458803 SRG458803:SRO458803 TBC458803:TBK458803 TKY458803:TLG458803 TUU458803:TVC458803 UEQ458803:UEY458803 UOM458803:UOU458803 UYI458803:UYQ458803 VIE458803:VIM458803 VSA458803:VSI458803 WBW458803:WCE458803 WLS458803:WMA458803 WVO458803:WVW458803 G524339:O524339 JC524339:JK524339 SY524339:TG524339 ACU524339:ADC524339 AMQ524339:AMY524339 AWM524339:AWU524339 BGI524339:BGQ524339 BQE524339:BQM524339 CAA524339:CAI524339 CJW524339:CKE524339 CTS524339:CUA524339 DDO524339:DDW524339 DNK524339:DNS524339 DXG524339:DXO524339 EHC524339:EHK524339 EQY524339:ERG524339 FAU524339:FBC524339 FKQ524339:FKY524339 FUM524339:FUU524339 GEI524339:GEQ524339 GOE524339:GOM524339 GYA524339:GYI524339 HHW524339:HIE524339 HRS524339:HSA524339 IBO524339:IBW524339 ILK524339:ILS524339 IVG524339:IVO524339 JFC524339:JFK524339 JOY524339:JPG524339 JYU524339:JZC524339 KIQ524339:KIY524339 KSM524339:KSU524339 LCI524339:LCQ524339 LME524339:LMM524339 LWA524339:LWI524339 MFW524339:MGE524339 MPS524339:MQA524339 MZO524339:MZW524339 NJK524339:NJS524339 NTG524339:NTO524339 ODC524339:ODK524339 OMY524339:ONG524339 OWU524339:OXC524339 PGQ524339:PGY524339 PQM524339:PQU524339 QAI524339:QAQ524339 QKE524339:QKM524339 QUA524339:QUI524339 RDW524339:REE524339 RNS524339:ROA524339 RXO524339:RXW524339 SHK524339:SHS524339 SRG524339:SRO524339 TBC524339:TBK524339 TKY524339:TLG524339 TUU524339:TVC524339 UEQ524339:UEY524339 UOM524339:UOU524339 UYI524339:UYQ524339 VIE524339:VIM524339 VSA524339:VSI524339 WBW524339:WCE524339 WLS524339:WMA524339 WVO524339:WVW524339 G589875:O589875 JC589875:JK589875 SY589875:TG589875 ACU589875:ADC589875 AMQ589875:AMY589875 AWM589875:AWU589875 BGI589875:BGQ589875 BQE589875:BQM589875 CAA589875:CAI589875 CJW589875:CKE589875 CTS589875:CUA589875 DDO589875:DDW589875 DNK589875:DNS589875 DXG589875:DXO589875 EHC589875:EHK589875 EQY589875:ERG589875 FAU589875:FBC589875 FKQ589875:FKY589875 FUM589875:FUU589875 GEI589875:GEQ589875 GOE589875:GOM589875 GYA589875:GYI589875 HHW589875:HIE589875 HRS589875:HSA589875 IBO589875:IBW589875 ILK589875:ILS589875 IVG589875:IVO589875 JFC589875:JFK589875 JOY589875:JPG589875 JYU589875:JZC589875 KIQ589875:KIY589875 KSM589875:KSU589875 LCI589875:LCQ589875 LME589875:LMM589875 LWA589875:LWI589875 MFW589875:MGE589875 MPS589875:MQA589875 MZO589875:MZW589875 NJK589875:NJS589875 NTG589875:NTO589875 ODC589875:ODK589875 OMY589875:ONG589875 OWU589875:OXC589875 PGQ589875:PGY589875 PQM589875:PQU589875 QAI589875:QAQ589875 QKE589875:QKM589875 QUA589875:QUI589875 RDW589875:REE589875 RNS589875:ROA589875 RXO589875:RXW589875 SHK589875:SHS589875 SRG589875:SRO589875 TBC589875:TBK589875 TKY589875:TLG589875 TUU589875:TVC589875 UEQ589875:UEY589875 UOM589875:UOU589875 UYI589875:UYQ589875 VIE589875:VIM589875 VSA589875:VSI589875 WBW589875:WCE589875 WLS589875:WMA589875 WVO589875:WVW589875 G655411:O655411 JC655411:JK655411 SY655411:TG655411 ACU655411:ADC655411 AMQ655411:AMY655411 AWM655411:AWU655411 BGI655411:BGQ655411 BQE655411:BQM655411 CAA655411:CAI655411 CJW655411:CKE655411 CTS655411:CUA655411 DDO655411:DDW655411 DNK655411:DNS655411 DXG655411:DXO655411 EHC655411:EHK655411 EQY655411:ERG655411 FAU655411:FBC655411 FKQ655411:FKY655411 FUM655411:FUU655411 GEI655411:GEQ655411 GOE655411:GOM655411 GYA655411:GYI655411 HHW655411:HIE655411 HRS655411:HSA655411 IBO655411:IBW655411 ILK655411:ILS655411 IVG655411:IVO655411 JFC655411:JFK655411 JOY655411:JPG655411 JYU655411:JZC655411 KIQ655411:KIY655411 KSM655411:KSU655411 LCI655411:LCQ655411 LME655411:LMM655411 LWA655411:LWI655411 MFW655411:MGE655411 MPS655411:MQA655411 MZO655411:MZW655411 NJK655411:NJS655411 NTG655411:NTO655411 ODC655411:ODK655411 OMY655411:ONG655411 OWU655411:OXC655411 PGQ655411:PGY655411 PQM655411:PQU655411 QAI655411:QAQ655411 QKE655411:QKM655411 QUA655411:QUI655411 RDW655411:REE655411 RNS655411:ROA655411 RXO655411:RXW655411 SHK655411:SHS655411 SRG655411:SRO655411 TBC655411:TBK655411 TKY655411:TLG655411 TUU655411:TVC655411 UEQ655411:UEY655411 UOM655411:UOU655411 UYI655411:UYQ655411 VIE655411:VIM655411 VSA655411:VSI655411 WBW655411:WCE655411 WLS655411:WMA655411 WVO655411:WVW655411 G720947:O720947 JC720947:JK720947 SY720947:TG720947 ACU720947:ADC720947 AMQ720947:AMY720947 AWM720947:AWU720947 BGI720947:BGQ720947 BQE720947:BQM720947 CAA720947:CAI720947 CJW720947:CKE720947 CTS720947:CUA720947 DDO720947:DDW720947 DNK720947:DNS720947 DXG720947:DXO720947 EHC720947:EHK720947 EQY720947:ERG720947 FAU720947:FBC720947 FKQ720947:FKY720947 FUM720947:FUU720947 GEI720947:GEQ720947 GOE720947:GOM720947 GYA720947:GYI720947 HHW720947:HIE720947 HRS720947:HSA720947 IBO720947:IBW720947 ILK720947:ILS720947 IVG720947:IVO720947 JFC720947:JFK720947 JOY720947:JPG720947 JYU720947:JZC720947 KIQ720947:KIY720947 KSM720947:KSU720947 LCI720947:LCQ720947 LME720947:LMM720947 LWA720947:LWI720947 MFW720947:MGE720947 MPS720947:MQA720947 MZO720947:MZW720947 NJK720947:NJS720947 NTG720947:NTO720947 ODC720947:ODK720947 OMY720947:ONG720947 OWU720947:OXC720947 PGQ720947:PGY720947 PQM720947:PQU720947 QAI720947:QAQ720947 QKE720947:QKM720947 QUA720947:QUI720947 RDW720947:REE720947 RNS720947:ROA720947 RXO720947:RXW720947 SHK720947:SHS720947 SRG720947:SRO720947 TBC720947:TBK720947 TKY720947:TLG720947 TUU720947:TVC720947 UEQ720947:UEY720947 UOM720947:UOU720947 UYI720947:UYQ720947 VIE720947:VIM720947 VSA720947:VSI720947 WBW720947:WCE720947 WLS720947:WMA720947 WVO720947:WVW720947 G786483:O786483 JC786483:JK786483 SY786483:TG786483 ACU786483:ADC786483 AMQ786483:AMY786483 AWM786483:AWU786483 BGI786483:BGQ786483 BQE786483:BQM786483 CAA786483:CAI786483 CJW786483:CKE786483 CTS786483:CUA786483 DDO786483:DDW786483 DNK786483:DNS786483 DXG786483:DXO786483 EHC786483:EHK786483 EQY786483:ERG786483 FAU786483:FBC786483 FKQ786483:FKY786483 FUM786483:FUU786483 GEI786483:GEQ786483 GOE786483:GOM786483 GYA786483:GYI786483 HHW786483:HIE786483 HRS786483:HSA786483 IBO786483:IBW786483 ILK786483:ILS786483 IVG786483:IVO786483 JFC786483:JFK786483 JOY786483:JPG786483 JYU786483:JZC786483 KIQ786483:KIY786483 KSM786483:KSU786483 LCI786483:LCQ786483 LME786483:LMM786483 LWA786483:LWI786483 MFW786483:MGE786483 MPS786483:MQA786483 MZO786483:MZW786483 NJK786483:NJS786483 NTG786483:NTO786483 ODC786483:ODK786483 OMY786483:ONG786483 OWU786483:OXC786483 PGQ786483:PGY786483 PQM786483:PQU786483 QAI786483:QAQ786483 QKE786483:QKM786483 QUA786483:QUI786483 RDW786483:REE786483 RNS786483:ROA786483 RXO786483:RXW786483 SHK786483:SHS786483 SRG786483:SRO786483 TBC786483:TBK786483 TKY786483:TLG786483 TUU786483:TVC786483 UEQ786483:UEY786483 UOM786483:UOU786483 UYI786483:UYQ786483 VIE786483:VIM786483 VSA786483:VSI786483 WBW786483:WCE786483 WLS786483:WMA786483 WVO786483:WVW786483 G852019:O852019 JC852019:JK852019 SY852019:TG852019 ACU852019:ADC852019 AMQ852019:AMY852019 AWM852019:AWU852019 BGI852019:BGQ852019 BQE852019:BQM852019 CAA852019:CAI852019 CJW852019:CKE852019 CTS852019:CUA852019 DDO852019:DDW852019 DNK852019:DNS852019 DXG852019:DXO852019 EHC852019:EHK852019 EQY852019:ERG852019 FAU852019:FBC852019 FKQ852019:FKY852019 FUM852019:FUU852019 GEI852019:GEQ852019 GOE852019:GOM852019 GYA852019:GYI852019 HHW852019:HIE852019 HRS852019:HSA852019 IBO852019:IBW852019 ILK852019:ILS852019 IVG852019:IVO852019 JFC852019:JFK852019 JOY852019:JPG852019 JYU852019:JZC852019 KIQ852019:KIY852019 KSM852019:KSU852019 LCI852019:LCQ852019 LME852019:LMM852019 LWA852019:LWI852019 MFW852019:MGE852019 MPS852019:MQA852019 MZO852019:MZW852019 NJK852019:NJS852019 NTG852019:NTO852019 ODC852019:ODK852019 OMY852019:ONG852019 OWU852019:OXC852019 PGQ852019:PGY852019 PQM852019:PQU852019 QAI852019:QAQ852019 QKE852019:QKM852019 QUA852019:QUI852019 RDW852019:REE852019 RNS852019:ROA852019 RXO852019:RXW852019 SHK852019:SHS852019 SRG852019:SRO852019 TBC852019:TBK852019 TKY852019:TLG852019 TUU852019:TVC852019 UEQ852019:UEY852019 UOM852019:UOU852019 UYI852019:UYQ852019 VIE852019:VIM852019 VSA852019:VSI852019 WBW852019:WCE852019 WLS852019:WMA852019 WVO852019:WVW852019 G917555:O917555 JC917555:JK917555 SY917555:TG917555 ACU917555:ADC917555 AMQ917555:AMY917555 AWM917555:AWU917555 BGI917555:BGQ917555 BQE917555:BQM917555 CAA917555:CAI917555 CJW917555:CKE917555 CTS917555:CUA917555 DDO917555:DDW917555 DNK917555:DNS917555 DXG917555:DXO917555 EHC917555:EHK917555 EQY917555:ERG917555 FAU917555:FBC917555 FKQ917555:FKY917555 FUM917555:FUU917555 GEI917555:GEQ917555 GOE917555:GOM917555 GYA917555:GYI917555 HHW917555:HIE917555 HRS917555:HSA917555 IBO917555:IBW917555 ILK917555:ILS917555 IVG917555:IVO917555 JFC917555:JFK917555 JOY917555:JPG917555 JYU917555:JZC917555 KIQ917555:KIY917555 KSM917555:KSU917555 LCI917555:LCQ917555 LME917555:LMM917555 LWA917555:LWI917555 MFW917555:MGE917555 MPS917555:MQA917555 MZO917555:MZW917555 NJK917555:NJS917555 NTG917555:NTO917555 ODC917555:ODK917555 OMY917555:ONG917555 OWU917555:OXC917555 PGQ917555:PGY917555 PQM917555:PQU917555 QAI917555:QAQ917555 QKE917555:QKM917555 QUA917555:QUI917555 RDW917555:REE917555 RNS917555:ROA917555 RXO917555:RXW917555 SHK917555:SHS917555 SRG917555:SRO917555 TBC917555:TBK917555 TKY917555:TLG917555 TUU917555:TVC917555 UEQ917555:UEY917555 UOM917555:UOU917555 UYI917555:UYQ917555 VIE917555:VIM917555 VSA917555:VSI917555 WBW917555:WCE917555 WLS917555:WMA917555 WVO917555:WVW917555 G983091:O983091 JC983091:JK983091 SY983091:TG983091 ACU983091:ADC983091 AMQ983091:AMY983091 AWM983091:AWU983091 BGI983091:BGQ983091 BQE983091:BQM983091 CAA983091:CAI983091 CJW983091:CKE983091 CTS983091:CUA983091 DDO983091:DDW983091 DNK983091:DNS983091 DXG983091:DXO983091 EHC983091:EHK983091 EQY983091:ERG983091 FAU983091:FBC983091 FKQ983091:FKY983091 FUM983091:FUU983091 GEI983091:GEQ983091 GOE983091:GOM983091 GYA983091:GYI983091 HHW983091:HIE983091 HRS983091:HSA983091 IBO983091:IBW983091 ILK983091:ILS983091 IVG983091:IVO983091 JFC983091:JFK983091 JOY983091:JPG983091 JYU983091:JZC983091 KIQ983091:KIY983091 KSM983091:KSU983091 LCI983091:LCQ983091 LME983091:LMM983091 LWA983091:LWI983091 MFW983091:MGE983091 MPS983091:MQA983091 MZO983091:MZW983091 NJK983091:NJS983091 NTG983091:NTO983091 ODC983091:ODK983091 OMY983091:ONG983091 OWU983091:OXC983091 PGQ983091:PGY983091 PQM983091:PQU983091 QAI983091:QAQ983091 QKE983091:QKM983091 QUA983091:QUI983091 RDW983091:REE983091 RNS983091:ROA983091 RXO983091:RXW983091 SHK983091:SHS983091 SRG983091:SRO983091 TBC983091:TBK983091 TKY983091:TLG983091 TUU983091:TVC983091 UEQ983091:UEY983091 UOM983091:UOU983091 UYI983091:UYQ983091 VIE983091:VIM983091 VSA983091:VSI983091 WBW983091:WCE983091 WLS983091:WMA983091 WVO983091:WVW983091" xr:uid="{49B66D96-8C23-4F1C-9B17-FB36D06657C9}"/>
    <dataValidation allowBlank="1" showInputMessage="1" showErrorMessage="1" promptTitle="ONLY commited funding" sqref="E57 JA57 SW57 ACS57 AMO57 AWK57 BGG57 BQC57 BZY57 CJU57 CTQ57 DDM57 DNI57 DXE57 EHA57 EQW57 FAS57 FKO57 FUK57 GEG57 GOC57 GXY57 HHU57 HRQ57 IBM57 ILI57 IVE57 JFA57 JOW57 JYS57 KIO57 KSK57 LCG57 LMC57 LVY57 MFU57 MPQ57 MZM57 NJI57 NTE57 ODA57 OMW57 OWS57 PGO57 PQK57 QAG57 QKC57 QTY57 RDU57 RNQ57 RXM57 SHI57 SRE57 TBA57 TKW57 TUS57 UEO57 UOK57 UYG57 VIC57 VRY57 WBU57 WLQ57 WVM57 E65599 JA65599 SW65599 ACS65599 AMO65599 AWK65599 BGG65599 BQC65599 BZY65599 CJU65599 CTQ65599 DDM65599 DNI65599 DXE65599 EHA65599 EQW65599 FAS65599 FKO65599 FUK65599 GEG65599 GOC65599 GXY65599 HHU65599 HRQ65599 IBM65599 ILI65599 IVE65599 JFA65599 JOW65599 JYS65599 KIO65599 KSK65599 LCG65599 LMC65599 LVY65599 MFU65599 MPQ65599 MZM65599 NJI65599 NTE65599 ODA65599 OMW65599 OWS65599 PGO65599 PQK65599 QAG65599 QKC65599 QTY65599 RDU65599 RNQ65599 RXM65599 SHI65599 SRE65599 TBA65599 TKW65599 TUS65599 UEO65599 UOK65599 UYG65599 VIC65599 VRY65599 WBU65599 WLQ65599 WVM65599 E131135 JA131135 SW131135 ACS131135 AMO131135 AWK131135 BGG131135 BQC131135 BZY131135 CJU131135 CTQ131135 DDM131135 DNI131135 DXE131135 EHA131135 EQW131135 FAS131135 FKO131135 FUK131135 GEG131135 GOC131135 GXY131135 HHU131135 HRQ131135 IBM131135 ILI131135 IVE131135 JFA131135 JOW131135 JYS131135 KIO131135 KSK131135 LCG131135 LMC131135 LVY131135 MFU131135 MPQ131135 MZM131135 NJI131135 NTE131135 ODA131135 OMW131135 OWS131135 PGO131135 PQK131135 QAG131135 QKC131135 QTY131135 RDU131135 RNQ131135 RXM131135 SHI131135 SRE131135 TBA131135 TKW131135 TUS131135 UEO131135 UOK131135 UYG131135 VIC131135 VRY131135 WBU131135 WLQ131135 WVM131135 E196671 JA196671 SW196671 ACS196671 AMO196671 AWK196671 BGG196671 BQC196671 BZY196671 CJU196671 CTQ196671 DDM196671 DNI196671 DXE196671 EHA196671 EQW196671 FAS196671 FKO196671 FUK196671 GEG196671 GOC196671 GXY196671 HHU196671 HRQ196671 IBM196671 ILI196671 IVE196671 JFA196671 JOW196671 JYS196671 KIO196671 KSK196671 LCG196671 LMC196671 LVY196671 MFU196671 MPQ196671 MZM196671 NJI196671 NTE196671 ODA196671 OMW196671 OWS196671 PGO196671 PQK196671 QAG196671 QKC196671 QTY196671 RDU196671 RNQ196671 RXM196671 SHI196671 SRE196671 TBA196671 TKW196671 TUS196671 UEO196671 UOK196671 UYG196671 VIC196671 VRY196671 WBU196671 WLQ196671 WVM196671 E262207 JA262207 SW262207 ACS262207 AMO262207 AWK262207 BGG262207 BQC262207 BZY262207 CJU262207 CTQ262207 DDM262207 DNI262207 DXE262207 EHA262207 EQW262207 FAS262207 FKO262207 FUK262207 GEG262207 GOC262207 GXY262207 HHU262207 HRQ262207 IBM262207 ILI262207 IVE262207 JFA262207 JOW262207 JYS262207 KIO262207 KSK262207 LCG262207 LMC262207 LVY262207 MFU262207 MPQ262207 MZM262207 NJI262207 NTE262207 ODA262207 OMW262207 OWS262207 PGO262207 PQK262207 QAG262207 QKC262207 QTY262207 RDU262207 RNQ262207 RXM262207 SHI262207 SRE262207 TBA262207 TKW262207 TUS262207 UEO262207 UOK262207 UYG262207 VIC262207 VRY262207 WBU262207 WLQ262207 WVM262207 E327743 JA327743 SW327743 ACS327743 AMO327743 AWK327743 BGG327743 BQC327743 BZY327743 CJU327743 CTQ327743 DDM327743 DNI327743 DXE327743 EHA327743 EQW327743 FAS327743 FKO327743 FUK327743 GEG327743 GOC327743 GXY327743 HHU327743 HRQ327743 IBM327743 ILI327743 IVE327743 JFA327743 JOW327743 JYS327743 KIO327743 KSK327743 LCG327743 LMC327743 LVY327743 MFU327743 MPQ327743 MZM327743 NJI327743 NTE327743 ODA327743 OMW327743 OWS327743 PGO327743 PQK327743 QAG327743 QKC327743 QTY327743 RDU327743 RNQ327743 RXM327743 SHI327743 SRE327743 TBA327743 TKW327743 TUS327743 UEO327743 UOK327743 UYG327743 VIC327743 VRY327743 WBU327743 WLQ327743 WVM327743 E393279 JA393279 SW393279 ACS393279 AMO393279 AWK393279 BGG393279 BQC393279 BZY393279 CJU393279 CTQ393279 DDM393279 DNI393279 DXE393279 EHA393279 EQW393279 FAS393279 FKO393279 FUK393279 GEG393279 GOC393279 GXY393279 HHU393279 HRQ393279 IBM393279 ILI393279 IVE393279 JFA393279 JOW393279 JYS393279 KIO393279 KSK393279 LCG393279 LMC393279 LVY393279 MFU393279 MPQ393279 MZM393279 NJI393279 NTE393279 ODA393279 OMW393279 OWS393279 PGO393279 PQK393279 QAG393279 QKC393279 QTY393279 RDU393279 RNQ393279 RXM393279 SHI393279 SRE393279 TBA393279 TKW393279 TUS393279 UEO393279 UOK393279 UYG393279 VIC393279 VRY393279 WBU393279 WLQ393279 WVM393279 E458815 JA458815 SW458815 ACS458815 AMO458815 AWK458815 BGG458815 BQC458815 BZY458815 CJU458815 CTQ458815 DDM458815 DNI458815 DXE458815 EHA458815 EQW458815 FAS458815 FKO458815 FUK458815 GEG458815 GOC458815 GXY458815 HHU458815 HRQ458815 IBM458815 ILI458815 IVE458815 JFA458815 JOW458815 JYS458815 KIO458815 KSK458815 LCG458815 LMC458815 LVY458815 MFU458815 MPQ458815 MZM458815 NJI458815 NTE458815 ODA458815 OMW458815 OWS458815 PGO458815 PQK458815 QAG458815 QKC458815 QTY458815 RDU458815 RNQ458815 RXM458815 SHI458815 SRE458815 TBA458815 TKW458815 TUS458815 UEO458815 UOK458815 UYG458815 VIC458815 VRY458815 WBU458815 WLQ458815 WVM458815 E524351 JA524351 SW524351 ACS524351 AMO524351 AWK524351 BGG524351 BQC524351 BZY524351 CJU524351 CTQ524351 DDM524351 DNI524351 DXE524351 EHA524351 EQW524351 FAS524351 FKO524351 FUK524351 GEG524351 GOC524351 GXY524351 HHU524351 HRQ524351 IBM524351 ILI524351 IVE524351 JFA524351 JOW524351 JYS524351 KIO524351 KSK524351 LCG524351 LMC524351 LVY524351 MFU524351 MPQ524351 MZM524351 NJI524351 NTE524351 ODA524351 OMW524351 OWS524351 PGO524351 PQK524351 QAG524351 QKC524351 QTY524351 RDU524351 RNQ524351 RXM524351 SHI524351 SRE524351 TBA524351 TKW524351 TUS524351 UEO524351 UOK524351 UYG524351 VIC524351 VRY524351 WBU524351 WLQ524351 WVM524351 E589887 JA589887 SW589887 ACS589887 AMO589887 AWK589887 BGG589887 BQC589887 BZY589887 CJU589887 CTQ589887 DDM589887 DNI589887 DXE589887 EHA589887 EQW589887 FAS589887 FKO589887 FUK589887 GEG589887 GOC589887 GXY589887 HHU589887 HRQ589887 IBM589887 ILI589887 IVE589887 JFA589887 JOW589887 JYS589887 KIO589887 KSK589887 LCG589887 LMC589887 LVY589887 MFU589887 MPQ589887 MZM589887 NJI589887 NTE589887 ODA589887 OMW589887 OWS589887 PGO589887 PQK589887 QAG589887 QKC589887 QTY589887 RDU589887 RNQ589887 RXM589887 SHI589887 SRE589887 TBA589887 TKW589887 TUS589887 UEO589887 UOK589887 UYG589887 VIC589887 VRY589887 WBU589887 WLQ589887 WVM589887 E655423 JA655423 SW655423 ACS655423 AMO655423 AWK655423 BGG655423 BQC655423 BZY655423 CJU655423 CTQ655423 DDM655423 DNI655423 DXE655423 EHA655423 EQW655423 FAS655423 FKO655423 FUK655423 GEG655423 GOC655423 GXY655423 HHU655423 HRQ655423 IBM655423 ILI655423 IVE655423 JFA655423 JOW655423 JYS655423 KIO655423 KSK655423 LCG655423 LMC655423 LVY655423 MFU655423 MPQ655423 MZM655423 NJI655423 NTE655423 ODA655423 OMW655423 OWS655423 PGO655423 PQK655423 QAG655423 QKC655423 QTY655423 RDU655423 RNQ655423 RXM655423 SHI655423 SRE655423 TBA655423 TKW655423 TUS655423 UEO655423 UOK655423 UYG655423 VIC655423 VRY655423 WBU655423 WLQ655423 WVM655423 E720959 JA720959 SW720959 ACS720959 AMO720959 AWK720959 BGG720959 BQC720959 BZY720959 CJU720959 CTQ720959 DDM720959 DNI720959 DXE720959 EHA720959 EQW720959 FAS720959 FKO720959 FUK720959 GEG720959 GOC720959 GXY720959 HHU720959 HRQ720959 IBM720959 ILI720959 IVE720959 JFA720959 JOW720959 JYS720959 KIO720959 KSK720959 LCG720959 LMC720959 LVY720959 MFU720959 MPQ720959 MZM720959 NJI720959 NTE720959 ODA720959 OMW720959 OWS720959 PGO720959 PQK720959 QAG720959 QKC720959 QTY720959 RDU720959 RNQ720959 RXM720959 SHI720959 SRE720959 TBA720959 TKW720959 TUS720959 UEO720959 UOK720959 UYG720959 VIC720959 VRY720959 WBU720959 WLQ720959 WVM720959 E786495 JA786495 SW786495 ACS786495 AMO786495 AWK786495 BGG786495 BQC786495 BZY786495 CJU786495 CTQ786495 DDM786495 DNI786495 DXE786495 EHA786495 EQW786495 FAS786495 FKO786495 FUK786495 GEG786495 GOC786495 GXY786495 HHU786495 HRQ786495 IBM786495 ILI786495 IVE786495 JFA786495 JOW786495 JYS786495 KIO786495 KSK786495 LCG786495 LMC786495 LVY786495 MFU786495 MPQ786495 MZM786495 NJI786495 NTE786495 ODA786495 OMW786495 OWS786495 PGO786495 PQK786495 QAG786495 QKC786495 QTY786495 RDU786495 RNQ786495 RXM786495 SHI786495 SRE786495 TBA786495 TKW786495 TUS786495 UEO786495 UOK786495 UYG786495 VIC786495 VRY786495 WBU786495 WLQ786495 WVM786495 E852031 JA852031 SW852031 ACS852031 AMO852031 AWK852031 BGG852031 BQC852031 BZY852031 CJU852031 CTQ852031 DDM852031 DNI852031 DXE852031 EHA852031 EQW852031 FAS852031 FKO852031 FUK852031 GEG852031 GOC852031 GXY852031 HHU852031 HRQ852031 IBM852031 ILI852031 IVE852031 JFA852031 JOW852031 JYS852031 KIO852031 KSK852031 LCG852031 LMC852031 LVY852031 MFU852031 MPQ852031 MZM852031 NJI852031 NTE852031 ODA852031 OMW852031 OWS852031 PGO852031 PQK852031 QAG852031 QKC852031 QTY852031 RDU852031 RNQ852031 RXM852031 SHI852031 SRE852031 TBA852031 TKW852031 TUS852031 UEO852031 UOK852031 UYG852031 VIC852031 VRY852031 WBU852031 WLQ852031 WVM852031 E917567 JA917567 SW917567 ACS917567 AMO917567 AWK917567 BGG917567 BQC917567 BZY917567 CJU917567 CTQ917567 DDM917567 DNI917567 DXE917567 EHA917567 EQW917567 FAS917567 FKO917567 FUK917567 GEG917567 GOC917567 GXY917567 HHU917567 HRQ917567 IBM917567 ILI917567 IVE917567 JFA917567 JOW917567 JYS917567 KIO917567 KSK917567 LCG917567 LMC917567 LVY917567 MFU917567 MPQ917567 MZM917567 NJI917567 NTE917567 ODA917567 OMW917567 OWS917567 PGO917567 PQK917567 QAG917567 QKC917567 QTY917567 RDU917567 RNQ917567 RXM917567 SHI917567 SRE917567 TBA917567 TKW917567 TUS917567 UEO917567 UOK917567 UYG917567 VIC917567 VRY917567 WBU917567 WLQ917567 WVM917567 E983103 JA983103 SW983103 ACS983103 AMO983103 AWK983103 BGG983103 BQC983103 BZY983103 CJU983103 CTQ983103 DDM983103 DNI983103 DXE983103 EHA983103 EQW983103 FAS983103 FKO983103 FUK983103 GEG983103 GOC983103 GXY983103 HHU983103 HRQ983103 IBM983103 ILI983103 IVE983103 JFA983103 JOW983103 JYS983103 KIO983103 KSK983103 LCG983103 LMC983103 LVY983103 MFU983103 MPQ983103 MZM983103 NJI983103 NTE983103 ODA983103 OMW983103 OWS983103 PGO983103 PQK983103 QAG983103 QKC983103 QTY983103 RDU983103 RNQ983103 RXM983103 SHI983103 SRE983103 TBA983103 TKW983103 TUS983103 UEO983103 UOK983103 UYG983103 VIC983103 VRY983103 WBU983103 WLQ983103 WVM983103 T57 JP57 TL57 ADH57 AND57 AWZ57 BGV57 BQR57 CAN57 CKJ57 CUF57 DEB57 DNX57 DXT57 EHP57 ERL57 FBH57 FLD57 FUZ57 GEV57 GOR57 GYN57 HIJ57 HSF57 ICB57 ILX57 IVT57 JFP57 JPL57 JZH57 KJD57 KSZ57 LCV57 LMR57 LWN57 MGJ57 MQF57 NAB57 NJX57 NTT57 ODP57 ONL57 OXH57 PHD57 PQZ57 QAV57 QKR57 QUN57 REJ57 ROF57 RYB57 SHX57 SRT57 TBP57 TLL57 TVH57 UFD57 UOZ57 UYV57 VIR57 VSN57 WCJ57 WMF57 WWB57 T65599 JP65599 TL65599 ADH65599 AND65599 AWZ65599 BGV65599 BQR65599 CAN65599 CKJ65599 CUF65599 DEB65599 DNX65599 DXT65599 EHP65599 ERL65599 FBH65599 FLD65599 FUZ65599 GEV65599 GOR65599 GYN65599 HIJ65599 HSF65599 ICB65599 ILX65599 IVT65599 JFP65599 JPL65599 JZH65599 KJD65599 KSZ65599 LCV65599 LMR65599 LWN65599 MGJ65599 MQF65599 NAB65599 NJX65599 NTT65599 ODP65599 ONL65599 OXH65599 PHD65599 PQZ65599 QAV65599 QKR65599 QUN65599 REJ65599 ROF65599 RYB65599 SHX65599 SRT65599 TBP65599 TLL65599 TVH65599 UFD65599 UOZ65599 UYV65599 VIR65599 VSN65599 WCJ65599 WMF65599 WWB65599 T131135 JP131135 TL131135 ADH131135 AND131135 AWZ131135 BGV131135 BQR131135 CAN131135 CKJ131135 CUF131135 DEB131135 DNX131135 DXT131135 EHP131135 ERL131135 FBH131135 FLD131135 FUZ131135 GEV131135 GOR131135 GYN131135 HIJ131135 HSF131135 ICB131135 ILX131135 IVT131135 JFP131135 JPL131135 JZH131135 KJD131135 KSZ131135 LCV131135 LMR131135 LWN131135 MGJ131135 MQF131135 NAB131135 NJX131135 NTT131135 ODP131135 ONL131135 OXH131135 PHD131135 PQZ131135 QAV131135 QKR131135 QUN131135 REJ131135 ROF131135 RYB131135 SHX131135 SRT131135 TBP131135 TLL131135 TVH131135 UFD131135 UOZ131135 UYV131135 VIR131135 VSN131135 WCJ131135 WMF131135 WWB131135 T196671 JP196671 TL196671 ADH196671 AND196671 AWZ196671 BGV196671 BQR196671 CAN196671 CKJ196671 CUF196671 DEB196671 DNX196671 DXT196671 EHP196671 ERL196671 FBH196671 FLD196671 FUZ196671 GEV196671 GOR196671 GYN196671 HIJ196671 HSF196671 ICB196671 ILX196671 IVT196671 JFP196671 JPL196671 JZH196671 KJD196671 KSZ196671 LCV196671 LMR196671 LWN196671 MGJ196671 MQF196671 NAB196671 NJX196671 NTT196671 ODP196671 ONL196671 OXH196671 PHD196671 PQZ196671 QAV196671 QKR196671 QUN196671 REJ196671 ROF196671 RYB196671 SHX196671 SRT196671 TBP196671 TLL196671 TVH196671 UFD196671 UOZ196671 UYV196671 VIR196671 VSN196671 WCJ196671 WMF196671 WWB196671 T262207 JP262207 TL262207 ADH262207 AND262207 AWZ262207 BGV262207 BQR262207 CAN262207 CKJ262207 CUF262207 DEB262207 DNX262207 DXT262207 EHP262207 ERL262207 FBH262207 FLD262207 FUZ262207 GEV262207 GOR262207 GYN262207 HIJ262207 HSF262207 ICB262207 ILX262207 IVT262207 JFP262207 JPL262207 JZH262207 KJD262207 KSZ262207 LCV262207 LMR262207 LWN262207 MGJ262207 MQF262207 NAB262207 NJX262207 NTT262207 ODP262207 ONL262207 OXH262207 PHD262207 PQZ262207 QAV262207 QKR262207 QUN262207 REJ262207 ROF262207 RYB262207 SHX262207 SRT262207 TBP262207 TLL262207 TVH262207 UFD262207 UOZ262207 UYV262207 VIR262207 VSN262207 WCJ262207 WMF262207 WWB262207 T327743 JP327743 TL327743 ADH327743 AND327743 AWZ327743 BGV327743 BQR327743 CAN327743 CKJ327743 CUF327743 DEB327743 DNX327743 DXT327743 EHP327743 ERL327743 FBH327743 FLD327743 FUZ327743 GEV327743 GOR327743 GYN327743 HIJ327743 HSF327743 ICB327743 ILX327743 IVT327743 JFP327743 JPL327743 JZH327743 KJD327743 KSZ327743 LCV327743 LMR327743 LWN327743 MGJ327743 MQF327743 NAB327743 NJX327743 NTT327743 ODP327743 ONL327743 OXH327743 PHD327743 PQZ327743 QAV327743 QKR327743 QUN327743 REJ327743 ROF327743 RYB327743 SHX327743 SRT327743 TBP327743 TLL327743 TVH327743 UFD327743 UOZ327743 UYV327743 VIR327743 VSN327743 WCJ327743 WMF327743 WWB327743 T393279 JP393279 TL393279 ADH393279 AND393279 AWZ393279 BGV393279 BQR393279 CAN393279 CKJ393279 CUF393279 DEB393279 DNX393279 DXT393279 EHP393279 ERL393279 FBH393279 FLD393279 FUZ393279 GEV393279 GOR393279 GYN393279 HIJ393279 HSF393279 ICB393279 ILX393279 IVT393279 JFP393279 JPL393279 JZH393279 KJD393279 KSZ393279 LCV393279 LMR393279 LWN393279 MGJ393279 MQF393279 NAB393279 NJX393279 NTT393279 ODP393279 ONL393279 OXH393279 PHD393279 PQZ393279 QAV393279 QKR393279 QUN393279 REJ393279 ROF393279 RYB393279 SHX393279 SRT393279 TBP393279 TLL393279 TVH393279 UFD393279 UOZ393279 UYV393279 VIR393279 VSN393279 WCJ393279 WMF393279 WWB393279 T458815 JP458815 TL458815 ADH458815 AND458815 AWZ458815 BGV458815 BQR458815 CAN458815 CKJ458815 CUF458815 DEB458815 DNX458815 DXT458815 EHP458815 ERL458815 FBH458815 FLD458815 FUZ458815 GEV458815 GOR458815 GYN458815 HIJ458815 HSF458815 ICB458815 ILX458815 IVT458815 JFP458815 JPL458815 JZH458815 KJD458815 KSZ458815 LCV458815 LMR458815 LWN458815 MGJ458815 MQF458815 NAB458815 NJX458815 NTT458815 ODP458815 ONL458815 OXH458815 PHD458815 PQZ458815 QAV458815 QKR458815 QUN458815 REJ458815 ROF458815 RYB458815 SHX458815 SRT458815 TBP458815 TLL458815 TVH458815 UFD458815 UOZ458815 UYV458815 VIR458815 VSN458815 WCJ458815 WMF458815 WWB458815 T524351 JP524351 TL524351 ADH524351 AND524351 AWZ524351 BGV524351 BQR524351 CAN524351 CKJ524351 CUF524351 DEB524351 DNX524351 DXT524351 EHP524351 ERL524351 FBH524351 FLD524351 FUZ524351 GEV524351 GOR524351 GYN524351 HIJ524351 HSF524351 ICB524351 ILX524351 IVT524351 JFP524351 JPL524351 JZH524351 KJD524351 KSZ524351 LCV524351 LMR524351 LWN524351 MGJ524351 MQF524351 NAB524351 NJX524351 NTT524351 ODP524351 ONL524351 OXH524351 PHD524351 PQZ524351 QAV524351 QKR524351 QUN524351 REJ524351 ROF524351 RYB524351 SHX524351 SRT524351 TBP524351 TLL524351 TVH524351 UFD524351 UOZ524351 UYV524351 VIR524351 VSN524351 WCJ524351 WMF524351 WWB524351 T589887 JP589887 TL589887 ADH589887 AND589887 AWZ589887 BGV589887 BQR589887 CAN589887 CKJ589887 CUF589887 DEB589887 DNX589887 DXT589887 EHP589887 ERL589887 FBH589887 FLD589887 FUZ589887 GEV589887 GOR589887 GYN589887 HIJ589887 HSF589887 ICB589887 ILX589887 IVT589887 JFP589887 JPL589887 JZH589887 KJD589887 KSZ589887 LCV589887 LMR589887 LWN589887 MGJ589887 MQF589887 NAB589887 NJX589887 NTT589887 ODP589887 ONL589887 OXH589887 PHD589887 PQZ589887 QAV589887 QKR589887 QUN589887 REJ589887 ROF589887 RYB589887 SHX589887 SRT589887 TBP589887 TLL589887 TVH589887 UFD589887 UOZ589887 UYV589887 VIR589887 VSN589887 WCJ589887 WMF589887 WWB589887 T655423 JP655423 TL655423 ADH655423 AND655423 AWZ655423 BGV655423 BQR655423 CAN655423 CKJ655423 CUF655423 DEB655423 DNX655423 DXT655423 EHP655423 ERL655423 FBH655423 FLD655423 FUZ655423 GEV655423 GOR655423 GYN655423 HIJ655423 HSF655423 ICB655423 ILX655423 IVT655423 JFP655423 JPL655423 JZH655423 KJD655423 KSZ655423 LCV655423 LMR655423 LWN655423 MGJ655423 MQF655423 NAB655423 NJX655423 NTT655423 ODP655423 ONL655423 OXH655423 PHD655423 PQZ655423 QAV655423 QKR655423 QUN655423 REJ655423 ROF655423 RYB655423 SHX655423 SRT655423 TBP655423 TLL655423 TVH655423 UFD655423 UOZ655423 UYV655423 VIR655423 VSN655423 WCJ655423 WMF655423 WWB655423 T720959 JP720959 TL720959 ADH720959 AND720959 AWZ720959 BGV720959 BQR720959 CAN720959 CKJ720959 CUF720959 DEB720959 DNX720959 DXT720959 EHP720959 ERL720959 FBH720959 FLD720959 FUZ720959 GEV720959 GOR720959 GYN720959 HIJ720959 HSF720959 ICB720959 ILX720959 IVT720959 JFP720959 JPL720959 JZH720959 KJD720959 KSZ720959 LCV720959 LMR720959 LWN720959 MGJ720959 MQF720959 NAB720959 NJX720959 NTT720959 ODP720959 ONL720959 OXH720959 PHD720959 PQZ720959 QAV720959 QKR720959 QUN720959 REJ720959 ROF720959 RYB720959 SHX720959 SRT720959 TBP720959 TLL720959 TVH720959 UFD720959 UOZ720959 UYV720959 VIR720959 VSN720959 WCJ720959 WMF720959 WWB720959 T786495 JP786495 TL786495 ADH786495 AND786495 AWZ786495 BGV786495 BQR786495 CAN786495 CKJ786495 CUF786495 DEB786495 DNX786495 DXT786495 EHP786495 ERL786495 FBH786495 FLD786495 FUZ786495 GEV786495 GOR786495 GYN786495 HIJ786495 HSF786495 ICB786495 ILX786495 IVT786495 JFP786495 JPL786495 JZH786495 KJD786495 KSZ786495 LCV786495 LMR786495 LWN786495 MGJ786495 MQF786495 NAB786495 NJX786495 NTT786495 ODP786495 ONL786495 OXH786495 PHD786495 PQZ786495 QAV786495 QKR786495 QUN786495 REJ786495 ROF786495 RYB786495 SHX786495 SRT786495 TBP786495 TLL786495 TVH786495 UFD786495 UOZ786495 UYV786495 VIR786495 VSN786495 WCJ786495 WMF786495 WWB786495 T852031 JP852031 TL852031 ADH852031 AND852031 AWZ852031 BGV852031 BQR852031 CAN852031 CKJ852031 CUF852031 DEB852031 DNX852031 DXT852031 EHP852031 ERL852031 FBH852031 FLD852031 FUZ852031 GEV852031 GOR852031 GYN852031 HIJ852031 HSF852031 ICB852031 ILX852031 IVT852031 JFP852031 JPL852031 JZH852031 KJD852031 KSZ852031 LCV852031 LMR852031 LWN852031 MGJ852031 MQF852031 NAB852031 NJX852031 NTT852031 ODP852031 ONL852031 OXH852031 PHD852031 PQZ852031 QAV852031 QKR852031 QUN852031 REJ852031 ROF852031 RYB852031 SHX852031 SRT852031 TBP852031 TLL852031 TVH852031 UFD852031 UOZ852031 UYV852031 VIR852031 VSN852031 WCJ852031 WMF852031 WWB852031 T917567 JP917567 TL917567 ADH917567 AND917567 AWZ917567 BGV917567 BQR917567 CAN917567 CKJ917567 CUF917567 DEB917567 DNX917567 DXT917567 EHP917567 ERL917567 FBH917567 FLD917567 FUZ917567 GEV917567 GOR917567 GYN917567 HIJ917567 HSF917567 ICB917567 ILX917567 IVT917567 JFP917567 JPL917567 JZH917567 KJD917567 KSZ917567 LCV917567 LMR917567 LWN917567 MGJ917567 MQF917567 NAB917567 NJX917567 NTT917567 ODP917567 ONL917567 OXH917567 PHD917567 PQZ917567 QAV917567 QKR917567 QUN917567 REJ917567 ROF917567 RYB917567 SHX917567 SRT917567 TBP917567 TLL917567 TVH917567 UFD917567 UOZ917567 UYV917567 VIR917567 VSN917567 WCJ917567 WMF917567 WWB917567 T983103 JP983103 TL983103 ADH983103 AND983103 AWZ983103 BGV983103 BQR983103 CAN983103 CKJ983103 CUF983103 DEB983103 DNX983103 DXT983103 EHP983103 ERL983103 FBH983103 FLD983103 FUZ983103 GEV983103 GOR983103 GYN983103 HIJ983103 HSF983103 ICB983103 ILX983103 IVT983103 JFP983103 JPL983103 JZH983103 KJD983103 KSZ983103 LCV983103 LMR983103 LWN983103 MGJ983103 MQF983103 NAB983103 NJX983103 NTT983103 ODP983103 ONL983103 OXH983103 PHD983103 PQZ983103 QAV983103 QKR983103 QUN983103 REJ983103 ROF983103 RYB983103 SHX983103 SRT983103 TBP983103 TLL983103 TVH983103 UFD983103 UOZ983103 UYV983103 VIR983103 VSN983103 WCJ983103 WMF983103 WWB983103" xr:uid="{B5738FCB-333B-4132-A8E2-EA78395E8342}"/>
    <dataValidation type="list" allowBlank="1" showInputMessage="1" showErrorMessage="1" sqref="A11:A32 IW11:IW32 SS11:SS32 ACO11:ACO32 AMK11:AMK32 AWG11:AWG32 BGC11:BGC32 BPY11:BPY32 BZU11:BZU32 CJQ11:CJQ32 CTM11:CTM32 DDI11:DDI32 DNE11:DNE32 DXA11:DXA32 EGW11:EGW32 EQS11:EQS32 FAO11:FAO32 FKK11:FKK32 FUG11:FUG32 GEC11:GEC32 GNY11:GNY32 GXU11:GXU32 HHQ11:HHQ32 HRM11:HRM32 IBI11:IBI32 ILE11:ILE32 IVA11:IVA32 JEW11:JEW32 JOS11:JOS32 JYO11:JYO32 KIK11:KIK32 KSG11:KSG32 LCC11:LCC32 LLY11:LLY32 LVU11:LVU32 MFQ11:MFQ32 MPM11:MPM32 MZI11:MZI32 NJE11:NJE32 NTA11:NTA32 OCW11:OCW32 OMS11:OMS32 OWO11:OWO32 PGK11:PGK32 PQG11:PQG32 QAC11:QAC32 QJY11:QJY32 QTU11:QTU32 RDQ11:RDQ32 RNM11:RNM32 RXI11:RXI32 SHE11:SHE32 SRA11:SRA32 TAW11:TAW32 TKS11:TKS32 TUO11:TUO32 UEK11:UEK32 UOG11:UOG32 UYC11:UYC32 VHY11:VHY32 VRU11:VRU32 WBQ11:WBQ32 WLM11:WLM32 WVI11:WVI32 A65557:A65574 IW65557:IW65574 SS65557:SS65574 ACO65557:ACO65574 AMK65557:AMK65574 AWG65557:AWG65574 BGC65557:BGC65574 BPY65557:BPY65574 BZU65557:BZU65574 CJQ65557:CJQ65574 CTM65557:CTM65574 DDI65557:DDI65574 DNE65557:DNE65574 DXA65557:DXA65574 EGW65557:EGW65574 EQS65557:EQS65574 FAO65557:FAO65574 FKK65557:FKK65574 FUG65557:FUG65574 GEC65557:GEC65574 GNY65557:GNY65574 GXU65557:GXU65574 HHQ65557:HHQ65574 HRM65557:HRM65574 IBI65557:IBI65574 ILE65557:ILE65574 IVA65557:IVA65574 JEW65557:JEW65574 JOS65557:JOS65574 JYO65557:JYO65574 KIK65557:KIK65574 KSG65557:KSG65574 LCC65557:LCC65574 LLY65557:LLY65574 LVU65557:LVU65574 MFQ65557:MFQ65574 MPM65557:MPM65574 MZI65557:MZI65574 NJE65557:NJE65574 NTA65557:NTA65574 OCW65557:OCW65574 OMS65557:OMS65574 OWO65557:OWO65574 PGK65557:PGK65574 PQG65557:PQG65574 QAC65557:QAC65574 QJY65557:QJY65574 QTU65557:QTU65574 RDQ65557:RDQ65574 RNM65557:RNM65574 RXI65557:RXI65574 SHE65557:SHE65574 SRA65557:SRA65574 TAW65557:TAW65574 TKS65557:TKS65574 TUO65557:TUO65574 UEK65557:UEK65574 UOG65557:UOG65574 UYC65557:UYC65574 VHY65557:VHY65574 VRU65557:VRU65574 WBQ65557:WBQ65574 WLM65557:WLM65574 WVI65557:WVI65574 A131093:A131110 IW131093:IW131110 SS131093:SS131110 ACO131093:ACO131110 AMK131093:AMK131110 AWG131093:AWG131110 BGC131093:BGC131110 BPY131093:BPY131110 BZU131093:BZU131110 CJQ131093:CJQ131110 CTM131093:CTM131110 DDI131093:DDI131110 DNE131093:DNE131110 DXA131093:DXA131110 EGW131093:EGW131110 EQS131093:EQS131110 FAO131093:FAO131110 FKK131093:FKK131110 FUG131093:FUG131110 GEC131093:GEC131110 GNY131093:GNY131110 GXU131093:GXU131110 HHQ131093:HHQ131110 HRM131093:HRM131110 IBI131093:IBI131110 ILE131093:ILE131110 IVA131093:IVA131110 JEW131093:JEW131110 JOS131093:JOS131110 JYO131093:JYO131110 KIK131093:KIK131110 KSG131093:KSG131110 LCC131093:LCC131110 LLY131093:LLY131110 LVU131093:LVU131110 MFQ131093:MFQ131110 MPM131093:MPM131110 MZI131093:MZI131110 NJE131093:NJE131110 NTA131093:NTA131110 OCW131093:OCW131110 OMS131093:OMS131110 OWO131093:OWO131110 PGK131093:PGK131110 PQG131093:PQG131110 QAC131093:QAC131110 QJY131093:QJY131110 QTU131093:QTU131110 RDQ131093:RDQ131110 RNM131093:RNM131110 RXI131093:RXI131110 SHE131093:SHE131110 SRA131093:SRA131110 TAW131093:TAW131110 TKS131093:TKS131110 TUO131093:TUO131110 UEK131093:UEK131110 UOG131093:UOG131110 UYC131093:UYC131110 VHY131093:VHY131110 VRU131093:VRU131110 WBQ131093:WBQ131110 WLM131093:WLM131110 WVI131093:WVI131110 A196629:A196646 IW196629:IW196646 SS196629:SS196646 ACO196629:ACO196646 AMK196629:AMK196646 AWG196629:AWG196646 BGC196629:BGC196646 BPY196629:BPY196646 BZU196629:BZU196646 CJQ196629:CJQ196646 CTM196629:CTM196646 DDI196629:DDI196646 DNE196629:DNE196646 DXA196629:DXA196646 EGW196629:EGW196646 EQS196629:EQS196646 FAO196629:FAO196646 FKK196629:FKK196646 FUG196629:FUG196646 GEC196629:GEC196646 GNY196629:GNY196646 GXU196629:GXU196646 HHQ196629:HHQ196646 HRM196629:HRM196646 IBI196629:IBI196646 ILE196629:ILE196646 IVA196629:IVA196646 JEW196629:JEW196646 JOS196629:JOS196646 JYO196629:JYO196646 KIK196629:KIK196646 KSG196629:KSG196646 LCC196629:LCC196646 LLY196629:LLY196646 LVU196629:LVU196646 MFQ196629:MFQ196646 MPM196629:MPM196646 MZI196629:MZI196646 NJE196629:NJE196646 NTA196629:NTA196646 OCW196629:OCW196646 OMS196629:OMS196646 OWO196629:OWO196646 PGK196629:PGK196646 PQG196629:PQG196646 QAC196629:QAC196646 QJY196629:QJY196646 QTU196629:QTU196646 RDQ196629:RDQ196646 RNM196629:RNM196646 RXI196629:RXI196646 SHE196629:SHE196646 SRA196629:SRA196646 TAW196629:TAW196646 TKS196629:TKS196646 TUO196629:TUO196646 UEK196629:UEK196646 UOG196629:UOG196646 UYC196629:UYC196646 VHY196629:VHY196646 VRU196629:VRU196646 WBQ196629:WBQ196646 WLM196629:WLM196646 WVI196629:WVI196646 A262165:A262182 IW262165:IW262182 SS262165:SS262182 ACO262165:ACO262182 AMK262165:AMK262182 AWG262165:AWG262182 BGC262165:BGC262182 BPY262165:BPY262182 BZU262165:BZU262182 CJQ262165:CJQ262182 CTM262165:CTM262182 DDI262165:DDI262182 DNE262165:DNE262182 DXA262165:DXA262182 EGW262165:EGW262182 EQS262165:EQS262182 FAO262165:FAO262182 FKK262165:FKK262182 FUG262165:FUG262182 GEC262165:GEC262182 GNY262165:GNY262182 GXU262165:GXU262182 HHQ262165:HHQ262182 HRM262165:HRM262182 IBI262165:IBI262182 ILE262165:ILE262182 IVA262165:IVA262182 JEW262165:JEW262182 JOS262165:JOS262182 JYO262165:JYO262182 KIK262165:KIK262182 KSG262165:KSG262182 LCC262165:LCC262182 LLY262165:LLY262182 LVU262165:LVU262182 MFQ262165:MFQ262182 MPM262165:MPM262182 MZI262165:MZI262182 NJE262165:NJE262182 NTA262165:NTA262182 OCW262165:OCW262182 OMS262165:OMS262182 OWO262165:OWO262182 PGK262165:PGK262182 PQG262165:PQG262182 QAC262165:QAC262182 QJY262165:QJY262182 QTU262165:QTU262182 RDQ262165:RDQ262182 RNM262165:RNM262182 RXI262165:RXI262182 SHE262165:SHE262182 SRA262165:SRA262182 TAW262165:TAW262182 TKS262165:TKS262182 TUO262165:TUO262182 UEK262165:UEK262182 UOG262165:UOG262182 UYC262165:UYC262182 VHY262165:VHY262182 VRU262165:VRU262182 WBQ262165:WBQ262182 WLM262165:WLM262182 WVI262165:WVI262182 A327701:A327718 IW327701:IW327718 SS327701:SS327718 ACO327701:ACO327718 AMK327701:AMK327718 AWG327701:AWG327718 BGC327701:BGC327718 BPY327701:BPY327718 BZU327701:BZU327718 CJQ327701:CJQ327718 CTM327701:CTM327718 DDI327701:DDI327718 DNE327701:DNE327718 DXA327701:DXA327718 EGW327701:EGW327718 EQS327701:EQS327718 FAO327701:FAO327718 FKK327701:FKK327718 FUG327701:FUG327718 GEC327701:GEC327718 GNY327701:GNY327718 GXU327701:GXU327718 HHQ327701:HHQ327718 HRM327701:HRM327718 IBI327701:IBI327718 ILE327701:ILE327718 IVA327701:IVA327718 JEW327701:JEW327718 JOS327701:JOS327718 JYO327701:JYO327718 KIK327701:KIK327718 KSG327701:KSG327718 LCC327701:LCC327718 LLY327701:LLY327718 LVU327701:LVU327718 MFQ327701:MFQ327718 MPM327701:MPM327718 MZI327701:MZI327718 NJE327701:NJE327718 NTA327701:NTA327718 OCW327701:OCW327718 OMS327701:OMS327718 OWO327701:OWO327718 PGK327701:PGK327718 PQG327701:PQG327718 QAC327701:QAC327718 QJY327701:QJY327718 QTU327701:QTU327718 RDQ327701:RDQ327718 RNM327701:RNM327718 RXI327701:RXI327718 SHE327701:SHE327718 SRA327701:SRA327718 TAW327701:TAW327718 TKS327701:TKS327718 TUO327701:TUO327718 UEK327701:UEK327718 UOG327701:UOG327718 UYC327701:UYC327718 VHY327701:VHY327718 VRU327701:VRU327718 WBQ327701:WBQ327718 WLM327701:WLM327718 WVI327701:WVI327718 A393237:A393254 IW393237:IW393254 SS393237:SS393254 ACO393237:ACO393254 AMK393237:AMK393254 AWG393237:AWG393254 BGC393237:BGC393254 BPY393237:BPY393254 BZU393237:BZU393254 CJQ393237:CJQ393254 CTM393237:CTM393254 DDI393237:DDI393254 DNE393237:DNE393254 DXA393237:DXA393254 EGW393237:EGW393254 EQS393237:EQS393254 FAO393237:FAO393254 FKK393237:FKK393254 FUG393237:FUG393254 GEC393237:GEC393254 GNY393237:GNY393254 GXU393237:GXU393254 HHQ393237:HHQ393254 HRM393237:HRM393254 IBI393237:IBI393254 ILE393237:ILE393254 IVA393237:IVA393254 JEW393237:JEW393254 JOS393237:JOS393254 JYO393237:JYO393254 KIK393237:KIK393254 KSG393237:KSG393254 LCC393237:LCC393254 LLY393237:LLY393254 LVU393237:LVU393254 MFQ393237:MFQ393254 MPM393237:MPM393254 MZI393237:MZI393254 NJE393237:NJE393254 NTA393237:NTA393254 OCW393237:OCW393254 OMS393237:OMS393254 OWO393237:OWO393254 PGK393237:PGK393254 PQG393237:PQG393254 QAC393237:QAC393254 QJY393237:QJY393254 QTU393237:QTU393254 RDQ393237:RDQ393254 RNM393237:RNM393254 RXI393237:RXI393254 SHE393237:SHE393254 SRA393237:SRA393254 TAW393237:TAW393254 TKS393237:TKS393254 TUO393237:TUO393254 UEK393237:UEK393254 UOG393237:UOG393254 UYC393237:UYC393254 VHY393237:VHY393254 VRU393237:VRU393254 WBQ393237:WBQ393254 WLM393237:WLM393254 WVI393237:WVI393254 A458773:A458790 IW458773:IW458790 SS458773:SS458790 ACO458773:ACO458790 AMK458773:AMK458790 AWG458773:AWG458790 BGC458773:BGC458790 BPY458773:BPY458790 BZU458773:BZU458790 CJQ458773:CJQ458790 CTM458773:CTM458790 DDI458773:DDI458790 DNE458773:DNE458790 DXA458773:DXA458790 EGW458773:EGW458790 EQS458773:EQS458790 FAO458773:FAO458790 FKK458773:FKK458790 FUG458773:FUG458790 GEC458773:GEC458790 GNY458773:GNY458790 GXU458773:GXU458790 HHQ458773:HHQ458790 HRM458773:HRM458790 IBI458773:IBI458790 ILE458773:ILE458790 IVA458773:IVA458790 JEW458773:JEW458790 JOS458773:JOS458790 JYO458773:JYO458790 KIK458773:KIK458790 KSG458773:KSG458790 LCC458773:LCC458790 LLY458773:LLY458790 LVU458773:LVU458790 MFQ458773:MFQ458790 MPM458773:MPM458790 MZI458773:MZI458790 NJE458773:NJE458790 NTA458773:NTA458790 OCW458773:OCW458790 OMS458773:OMS458790 OWO458773:OWO458790 PGK458773:PGK458790 PQG458773:PQG458790 QAC458773:QAC458790 QJY458773:QJY458790 QTU458773:QTU458790 RDQ458773:RDQ458790 RNM458773:RNM458790 RXI458773:RXI458790 SHE458773:SHE458790 SRA458773:SRA458790 TAW458773:TAW458790 TKS458773:TKS458790 TUO458773:TUO458790 UEK458773:UEK458790 UOG458773:UOG458790 UYC458773:UYC458790 VHY458773:VHY458790 VRU458773:VRU458790 WBQ458773:WBQ458790 WLM458773:WLM458790 WVI458773:WVI458790 A524309:A524326 IW524309:IW524326 SS524309:SS524326 ACO524309:ACO524326 AMK524309:AMK524326 AWG524309:AWG524326 BGC524309:BGC524326 BPY524309:BPY524326 BZU524309:BZU524326 CJQ524309:CJQ524326 CTM524309:CTM524326 DDI524309:DDI524326 DNE524309:DNE524326 DXA524309:DXA524326 EGW524309:EGW524326 EQS524309:EQS524326 FAO524309:FAO524326 FKK524309:FKK524326 FUG524309:FUG524326 GEC524309:GEC524326 GNY524309:GNY524326 GXU524309:GXU524326 HHQ524309:HHQ524326 HRM524309:HRM524326 IBI524309:IBI524326 ILE524309:ILE524326 IVA524309:IVA524326 JEW524309:JEW524326 JOS524309:JOS524326 JYO524309:JYO524326 KIK524309:KIK524326 KSG524309:KSG524326 LCC524309:LCC524326 LLY524309:LLY524326 LVU524309:LVU524326 MFQ524309:MFQ524326 MPM524309:MPM524326 MZI524309:MZI524326 NJE524309:NJE524326 NTA524309:NTA524326 OCW524309:OCW524326 OMS524309:OMS524326 OWO524309:OWO524326 PGK524309:PGK524326 PQG524309:PQG524326 QAC524309:QAC524326 QJY524309:QJY524326 QTU524309:QTU524326 RDQ524309:RDQ524326 RNM524309:RNM524326 RXI524309:RXI524326 SHE524309:SHE524326 SRA524309:SRA524326 TAW524309:TAW524326 TKS524309:TKS524326 TUO524309:TUO524326 UEK524309:UEK524326 UOG524309:UOG524326 UYC524309:UYC524326 VHY524309:VHY524326 VRU524309:VRU524326 WBQ524309:WBQ524326 WLM524309:WLM524326 WVI524309:WVI524326 A589845:A589862 IW589845:IW589862 SS589845:SS589862 ACO589845:ACO589862 AMK589845:AMK589862 AWG589845:AWG589862 BGC589845:BGC589862 BPY589845:BPY589862 BZU589845:BZU589862 CJQ589845:CJQ589862 CTM589845:CTM589862 DDI589845:DDI589862 DNE589845:DNE589862 DXA589845:DXA589862 EGW589845:EGW589862 EQS589845:EQS589862 FAO589845:FAO589862 FKK589845:FKK589862 FUG589845:FUG589862 GEC589845:GEC589862 GNY589845:GNY589862 GXU589845:GXU589862 HHQ589845:HHQ589862 HRM589845:HRM589862 IBI589845:IBI589862 ILE589845:ILE589862 IVA589845:IVA589862 JEW589845:JEW589862 JOS589845:JOS589862 JYO589845:JYO589862 KIK589845:KIK589862 KSG589845:KSG589862 LCC589845:LCC589862 LLY589845:LLY589862 LVU589845:LVU589862 MFQ589845:MFQ589862 MPM589845:MPM589862 MZI589845:MZI589862 NJE589845:NJE589862 NTA589845:NTA589862 OCW589845:OCW589862 OMS589845:OMS589862 OWO589845:OWO589862 PGK589845:PGK589862 PQG589845:PQG589862 QAC589845:QAC589862 QJY589845:QJY589862 QTU589845:QTU589862 RDQ589845:RDQ589862 RNM589845:RNM589862 RXI589845:RXI589862 SHE589845:SHE589862 SRA589845:SRA589862 TAW589845:TAW589862 TKS589845:TKS589862 TUO589845:TUO589862 UEK589845:UEK589862 UOG589845:UOG589862 UYC589845:UYC589862 VHY589845:VHY589862 VRU589845:VRU589862 WBQ589845:WBQ589862 WLM589845:WLM589862 WVI589845:WVI589862 A655381:A655398 IW655381:IW655398 SS655381:SS655398 ACO655381:ACO655398 AMK655381:AMK655398 AWG655381:AWG655398 BGC655381:BGC655398 BPY655381:BPY655398 BZU655381:BZU655398 CJQ655381:CJQ655398 CTM655381:CTM655398 DDI655381:DDI655398 DNE655381:DNE655398 DXA655381:DXA655398 EGW655381:EGW655398 EQS655381:EQS655398 FAO655381:FAO655398 FKK655381:FKK655398 FUG655381:FUG655398 GEC655381:GEC655398 GNY655381:GNY655398 GXU655381:GXU655398 HHQ655381:HHQ655398 HRM655381:HRM655398 IBI655381:IBI655398 ILE655381:ILE655398 IVA655381:IVA655398 JEW655381:JEW655398 JOS655381:JOS655398 JYO655381:JYO655398 KIK655381:KIK655398 KSG655381:KSG655398 LCC655381:LCC655398 LLY655381:LLY655398 LVU655381:LVU655398 MFQ655381:MFQ655398 MPM655381:MPM655398 MZI655381:MZI655398 NJE655381:NJE655398 NTA655381:NTA655398 OCW655381:OCW655398 OMS655381:OMS655398 OWO655381:OWO655398 PGK655381:PGK655398 PQG655381:PQG655398 QAC655381:QAC655398 QJY655381:QJY655398 QTU655381:QTU655398 RDQ655381:RDQ655398 RNM655381:RNM655398 RXI655381:RXI655398 SHE655381:SHE655398 SRA655381:SRA655398 TAW655381:TAW655398 TKS655381:TKS655398 TUO655381:TUO655398 UEK655381:UEK655398 UOG655381:UOG655398 UYC655381:UYC655398 VHY655381:VHY655398 VRU655381:VRU655398 WBQ655381:WBQ655398 WLM655381:WLM655398 WVI655381:WVI655398 A720917:A720934 IW720917:IW720934 SS720917:SS720934 ACO720917:ACO720934 AMK720917:AMK720934 AWG720917:AWG720934 BGC720917:BGC720934 BPY720917:BPY720934 BZU720917:BZU720934 CJQ720917:CJQ720934 CTM720917:CTM720934 DDI720917:DDI720934 DNE720917:DNE720934 DXA720917:DXA720934 EGW720917:EGW720934 EQS720917:EQS720934 FAO720917:FAO720934 FKK720917:FKK720934 FUG720917:FUG720934 GEC720917:GEC720934 GNY720917:GNY720934 GXU720917:GXU720934 HHQ720917:HHQ720934 HRM720917:HRM720934 IBI720917:IBI720934 ILE720917:ILE720934 IVA720917:IVA720934 JEW720917:JEW720934 JOS720917:JOS720934 JYO720917:JYO720934 KIK720917:KIK720934 KSG720917:KSG720934 LCC720917:LCC720934 LLY720917:LLY720934 LVU720917:LVU720934 MFQ720917:MFQ720934 MPM720917:MPM720934 MZI720917:MZI720934 NJE720917:NJE720934 NTA720917:NTA720934 OCW720917:OCW720934 OMS720917:OMS720934 OWO720917:OWO720934 PGK720917:PGK720934 PQG720917:PQG720934 QAC720917:QAC720934 QJY720917:QJY720934 QTU720917:QTU720934 RDQ720917:RDQ720934 RNM720917:RNM720934 RXI720917:RXI720934 SHE720917:SHE720934 SRA720917:SRA720934 TAW720917:TAW720934 TKS720917:TKS720934 TUO720917:TUO720934 UEK720917:UEK720934 UOG720917:UOG720934 UYC720917:UYC720934 VHY720917:VHY720934 VRU720917:VRU720934 WBQ720917:WBQ720934 WLM720917:WLM720934 WVI720917:WVI720934 A786453:A786470 IW786453:IW786470 SS786453:SS786470 ACO786453:ACO786470 AMK786453:AMK786470 AWG786453:AWG786470 BGC786453:BGC786470 BPY786453:BPY786470 BZU786453:BZU786470 CJQ786453:CJQ786470 CTM786453:CTM786470 DDI786453:DDI786470 DNE786453:DNE786470 DXA786453:DXA786470 EGW786453:EGW786470 EQS786453:EQS786470 FAO786453:FAO786470 FKK786453:FKK786470 FUG786453:FUG786470 GEC786453:GEC786470 GNY786453:GNY786470 GXU786453:GXU786470 HHQ786453:HHQ786470 HRM786453:HRM786470 IBI786453:IBI786470 ILE786453:ILE786470 IVA786453:IVA786470 JEW786453:JEW786470 JOS786453:JOS786470 JYO786453:JYO786470 KIK786453:KIK786470 KSG786453:KSG786470 LCC786453:LCC786470 LLY786453:LLY786470 LVU786453:LVU786470 MFQ786453:MFQ786470 MPM786453:MPM786470 MZI786453:MZI786470 NJE786453:NJE786470 NTA786453:NTA786470 OCW786453:OCW786470 OMS786453:OMS786470 OWO786453:OWO786470 PGK786453:PGK786470 PQG786453:PQG786470 QAC786453:QAC786470 QJY786453:QJY786470 QTU786453:QTU786470 RDQ786453:RDQ786470 RNM786453:RNM786470 RXI786453:RXI786470 SHE786453:SHE786470 SRA786453:SRA786470 TAW786453:TAW786470 TKS786453:TKS786470 TUO786453:TUO786470 UEK786453:UEK786470 UOG786453:UOG786470 UYC786453:UYC786470 VHY786453:VHY786470 VRU786453:VRU786470 WBQ786453:WBQ786470 WLM786453:WLM786470 WVI786453:WVI786470 A851989:A852006 IW851989:IW852006 SS851989:SS852006 ACO851989:ACO852006 AMK851989:AMK852006 AWG851989:AWG852006 BGC851989:BGC852006 BPY851989:BPY852006 BZU851989:BZU852006 CJQ851989:CJQ852006 CTM851989:CTM852006 DDI851989:DDI852006 DNE851989:DNE852006 DXA851989:DXA852006 EGW851989:EGW852006 EQS851989:EQS852006 FAO851989:FAO852006 FKK851989:FKK852006 FUG851989:FUG852006 GEC851989:GEC852006 GNY851989:GNY852006 GXU851989:GXU852006 HHQ851989:HHQ852006 HRM851989:HRM852006 IBI851989:IBI852006 ILE851989:ILE852006 IVA851989:IVA852006 JEW851989:JEW852006 JOS851989:JOS852006 JYO851989:JYO852006 KIK851989:KIK852006 KSG851989:KSG852006 LCC851989:LCC852006 LLY851989:LLY852006 LVU851989:LVU852006 MFQ851989:MFQ852006 MPM851989:MPM852006 MZI851989:MZI852006 NJE851989:NJE852006 NTA851989:NTA852006 OCW851989:OCW852006 OMS851989:OMS852006 OWO851989:OWO852006 PGK851989:PGK852006 PQG851989:PQG852006 QAC851989:QAC852006 QJY851989:QJY852006 QTU851989:QTU852006 RDQ851989:RDQ852006 RNM851989:RNM852006 RXI851989:RXI852006 SHE851989:SHE852006 SRA851989:SRA852006 TAW851989:TAW852006 TKS851989:TKS852006 TUO851989:TUO852006 UEK851989:UEK852006 UOG851989:UOG852006 UYC851989:UYC852006 VHY851989:VHY852006 VRU851989:VRU852006 WBQ851989:WBQ852006 WLM851989:WLM852006 WVI851989:WVI852006 A917525:A917542 IW917525:IW917542 SS917525:SS917542 ACO917525:ACO917542 AMK917525:AMK917542 AWG917525:AWG917542 BGC917525:BGC917542 BPY917525:BPY917542 BZU917525:BZU917542 CJQ917525:CJQ917542 CTM917525:CTM917542 DDI917525:DDI917542 DNE917525:DNE917542 DXA917525:DXA917542 EGW917525:EGW917542 EQS917525:EQS917542 FAO917525:FAO917542 FKK917525:FKK917542 FUG917525:FUG917542 GEC917525:GEC917542 GNY917525:GNY917542 GXU917525:GXU917542 HHQ917525:HHQ917542 HRM917525:HRM917542 IBI917525:IBI917542 ILE917525:ILE917542 IVA917525:IVA917542 JEW917525:JEW917542 JOS917525:JOS917542 JYO917525:JYO917542 KIK917525:KIK917542 KSG917525:KSG917542 LCC917525:LCC917542 LLY917525:LLY917542 LVU917525:LVU917542 MFQ917525:MFQ917542 MPM917525:MPM917542 MZI917525:MZI917542 NJE917525:NJE917542 NTA917525:NTA917542 OCW917525:OCW917542 OMS917525:OMS917542 OWO917525:OWO917542 PGK917525:PGK917542 PQG917525:PQG917542 QAC917525:QAC917542 QJY917525:QJY917542 QTU917525:QTU917542 RDQ917525:RDQ917542 RNM917525:RNM917542 RXI917525:RXI917542 SHE917525:SHE917542 SRA917525:SRA917542 TAW917525:TAW917542 TKS917525:TKS917542 TUO917525:TUO917542 UEK917525:UEK917542 UOG917525:UOG917542 UYC917525:UYC917542 VHY917525:VHY917542 VRU917525:VRU917542 WBQ917525:WBQ917542 WLM917525:WLM917542 WVI917525:WVI917542 A983061:A983078 IW983061:IW983078 SS983061:SS983078 ACO983061:ACO983078 AMK983061:AMK983078 AWG983061:AWG983078 BGC983061:BGC983078 BPY983061:BPY983078 BZU983061:BZU983078 CJQ983061:CJQ983078 CTM983061:CTM983078 DDI983061:DDI983078 DNE983061:DNE983078 DXA983061:DXA983078 EGW983061:EGW983078 EQS983061:EQS983078 FAO983061:FAO983078 FKK983061:FKK983078 FUG983061:FUG983078 GEC983061:GEC983078 GNY983061:GNY983078 GXU983061:GXU983078 HHQ983061:HHQ983078 HRM983061:HRM983078 IBI983061:IBI983078 ILE983061:ILE983078 IVA983061:IVA983078 JEW983061:JEW983078 JOS983061:JOS983078 JYO983061:JYO983078 KIK983061:KIK983078 KSG983061:KSG983078 LCC983061:LCC983078 LLY983061:LLY983078 LVU983061:LVU983078 MFQ983061:MFQ983078 MPM983061:MPM983078 MZI983061:MZI983078 NJE983061:NJE983078 NTA983061:NTA983078 OCW983061:OCW983078 OMS983061:OMS983078 OWO983061:OWO983078 PGK983061:PGK983078 PQG983061:PQG983078 QAC983061:QAC983078 QJY983061:QJY983078 QTU983061:QTU983078 RDQ983061:RDQ983078 RNM983061:RNM983078 RXI983061:RXI983078 SHE983061:SHE983078 SRA983061:SRA983078 TAW983061:TAW983078 TKS983061:TKS983078 TUO983061:TUO983078 UEK983061:UEK983078 UOG983061:UOG983078 UYC983061:UYC983078 VHY983061:VHY983078 VRU983061:VRU983078 WBQ983061:WBQ983078 WLM983061:WLM983078 WVI983061:WVI983078" xr:uid="{C237A764-C418-4B0E-9587-6725CE87D04C}">
      <formula1>$A$1:$F$1</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E5C95-5EEB-46DC-9E94-BEFE20587F73}">
  <sheetPr>
    <tabColor rgb="FFC5D9F1"/>
  </sheetPr>
  <dimension ref="A1:L886"/>
  <sheetViews>
    <sheetView showGridLines="0" workbookViewId="0">
      <selection activeCell="H13" sqref="H13"/>
    </sheetView>
  </sheetViews>
  <sheetFormatPr defaultRowHeight="14.5" x14ac:dyDescent="0.35"/>
  <cols>
    <col min="1" max="1" width="5.7265625" customWidth="1"/>
    <col min="2" max="2" width="11.7265625" customWidth="1"/>
    <col min="3" max="3" width="12.1796875" customWidth="1"/>
    <col min="4" max="4" width="16.81640625" customWidth="1"/>
    <col min="5" max="5" width="4.1796875" customWidth="1"/>
    <col min="6" max="6" width="10.7265625" customWidth="1"/>
    <col min="7" max="7" width="13.26953125" customWidth="1"/>
    <col min="8" max="8" width="16.81640625" customWidth="1"/>
    <col min="9" max="9" width="2.453125" customWidth="1"/>
    <col min="10" max="10" width="15.7265625" hidden="1" customWidth="1"/>
    <col min="11" max="11" width="16.453125" hidden="1" customWidth="1"/>
    <col min="12" max="12" width="11.81640625" hidden="1" customWidth="1"/>
    <col min="13" max="13" width="11.81640625" customWidth="1"/>
    <col min="257" max="257" width="5.7265625" customWidth="1"/>
    <col min="258" max="258" width="11.7265625" customWidth="1"/>
    <col min="259" max="259" width="12.1796875" customWidth="1"/>
    <col min="260" max="260" width="16.81640625" customWidth="1"/>
    <col min="261" max="261" width="4.1796875" customWidth="1"/>
    <col min="262" max="262" width="10.7265625" customWidth="1"/>
    <col min="263" max="263" width="13.26953125" customWidth="1"/>
    <col min="264" max="264" width="16.81640625" customWidth="1"/>
    <col min="265" max="265" width="2.453125" customWidth="1"/>
    <col min="266" max="266" width="15.7265625" customWidth="1"/>
    <col min="267" max="267" width="16.453125" customWidth="1"/>
    <col min="268" max="269" width="11.81640625" customWidth="1"/>
    <col min="513" max="513" width="5.7265625" customWidth="1"/>
    <col min="514" max="514" width="11.7265625" customWidth="1"/>
    <col min="515" max="515" width="12.1796875" customWidth="1"/>
    <col min="516" max="516" width="16.81640625" customWidth="1"/>
    <col min="517" max="517" width="4.1796875" customWidth="1"/>
    <col min="518" max="518" width="10.7265625" customWidth="1"/>
    <col min="519" max="519" width="13.26953125" customWidth="1"/>
    <col min="520" max="520" width="16.81640625" customWidth="1"/>
    <col min="521" max="521" width="2.453125" customWidth="1"/>
    <col min="522" max="522" width="15.7265625" customWidth="1"/>
    <col min="523" max="523" width="16.453125" customWidth="1"/>
    <col min="524" max="525" width="11.81640625" customWidth="1"/>
    <col min="769" max="769" width="5.7265625" customWidth="1"/>
    <col min="770" max="770" width="11.7265625" customWidth="1"/>
    <col min="771" max="771" width="12.1796875" customWidth="1"/>
    <col min="772" max="772" width="16.81640625" customWidth="1"/>
    <col min="773" max="773" width="4.1796875" customWidth="1"/>
    <col min="774" max="774" width="10.7265625" customWidth="1"/>
    <col min="775" max="775" width="13.26953125" customWidth="1"/>
    <col min="776" max="776" width="16.81640625" customWidth="1"/>
    <col min="777" max="777" width="2.453125" customWidth="1"/>
    <col min="778" max="778" width="15.7265625" customWidth="1"/>
    <col min="779" max="779" width="16.453125" customWidth="1"/>
    <col min="780" max="781" width="11.81640625" customWidth="1"/>
    <col min="1025" max="1025" width="5.7265625" customWidth="1"/>
    <col min="1026" max="1026" width="11.7265625" customWidth="1"/>
    <col min="1027" max="1027" width="12.1796875" customWidth="1"/>
    <col min="1028" max="1028" width="16.81640625" customWidth="1"/>
    <col min="1029" max="1029" width="4.1796875" customWidth="1"/>
    <col min="1030" max="1030" width="10.7265625" customWidth="1"/>
    <col min="1031" max="1031" width="13.26953125" customWidth="1"/>
    <col min="1032" max="1032" width="16.81640625" customWidth="1"/>
    <col min="1033" max="1033" width="2.453125" customWidth="1"/>
    <col min="1034" max="1034" width="15.7265625" customWidth="1"/>
    <col min="1035" max="1035" width="16.453125" customWidth="1"/>
    <col min="1036" max="1037" width="11.81640625" customWidth="1"/>
    <col min="1281" max="1281" width="5.7265625" customWidth="1"/>
    <col min="1282" max="1282" width="11.7265625" customWidth="1"/>
    <col min="1283" max="1283" width="12.1796875" customWidth="1"/>
    <col min="1284" max="1284" width="16.81640625" customWidth="1"/>
    <col min="1285" max="1285" width="4.1796875" customWidth="1"/>
    <col min="1286" max="1286" width="10.7265625" customWidth="1"/>
    <col min="1287" max="1287" width="13.26953125" customWidth="1"/>
    <col min="1288" max="1288" width="16.81640625" customWidth="1"/>
    <col min="1289" max="1289" width="2.453125" customWidth="1"/>
    <col min="1290" max="1290" width="15.7265625" customWidth="1"/>
    <col min="1291" max="1291" width="16.453125" customWidth="1"/>
    <col min="1292" max="1293" width="11.81640625" customWidth="1"/>
    <col min="1537" max="1537" width="5.7265625" customWidth="1"/>
    <col min="1538" max="1538" width="11.7265625" customWidth="1"/>
    <col min="1539" max="1539" width="12.1796875" customWidth="1"/>
    <col min="1540" max="1540" width="16.81640625" customWidth="1"/>
    <col min="1541" max="1541" width="4.1796875" customWidth="1"/>
    <col min="1542" max="1542" width="10.7265625" customWidth="1"/>
    <col min="1543" max="1543" width="13.26953125" customWidth="1"/>
    <col min="1544" max="1544" width="16.81640625" customWidth="1"/>
    <col min="1545" max="1545" width="2.453125" customWidth="1"/>
    <col min="1546" max="1546" width="15.7265625" customWidth="1"/>
    <col min="1547" max="1547" width="16.453125" customWidth="1"/>
    <col min="1548" max="1549" width="11.81640625" customWidth="1"/>
    <col min="1793" max="1793" width="5.7265625" customWidth="1"/>
    <col min="1794" max="1794" width="11.7265625" customWidth="1"/>
    <col min="1795" max="1795" width="12.1796875" customWidth="1"/>
    <col min="1796" max="1796" width="16.81640625" customWidth="1"/>
    <col min="1797" max="1797" width="4.1796875" customWidth="1"/>
    <col min="1798" max="1798" width="10.7265625" customWidth="1"/>
    <col min="1799" max="1799" width="13.26953125" customWidth="1"/>
    <col min="1800" max="1800" width="16.81640625" customWidth="1"/>
    <col min="1801" max="1801" width="2.453125" customWidth="1"/>
    <col min="1802" max="1802" width="15.7265625" customWidth="1"/>
    <col min="1803" max="1803" width="16.453125" customWidth="1"/>
    <col min="1804" max="1805" width="11.81640625" customWidth="1"/>
    <col min="2049" max="2049" width="5.7265625" customWidth="1"/>
    <col min="2050" max="2050" width="11.7265625" customWidth="1"/>
    <col min="2051" max="2051" width="12.1796875" customWidth="1"/>
    <col min="2052" max="2052" width="16.81640625" customWidth="1"/>
    <col min="2053" max="2053" width="4.1796875" customWidth="1"/>
    <col min="2054" max="2054" width="10.7265625" customWidth="1"/>
    <col min="2055" max="2055" width="13.26953125" customWidth="1"/>
    <col min="2056" max="2056" width="16.81640625" customWidth="1"/>
    <col min="2057" max="2057" width="2.453125" customWidth="1"/>
    <col min="2058" max="2058" width="15.7265625" customWidth="1"/>
    <col min="2059" max="2059" width="16.453125" customWidth="1"/>
    <col min="2060" max="2061" width="11.81640625" customWidth="1"/>
    <col min="2305" max="2305" width="5.7265625" customWidth="1"/>
    <col min="2306" max="2306" width="11.7265625" customWidth="1"/>
    <col min="2307" max="2307" width="12.1796875" customWidth="1"/>
    <col min="2308" max="2308" width="16.81640625" customWidth="1"/>
    <col min="2309" max="2309" width="4.1796875" customWidth="1"/>
    <col min="2310" max="2310" width="10.7265625" customWidth="1"/>
    <col min="2311" max="2311" width="13.26953125" customWidth="1"/>
    <col min="2312" max="2312" width="16.81640625" customWidth="1"/>
    <col min="2313" max="2313" width="2.453125" customWidth="1"/>
    <col min="2314" max="2314" width="15.7265625" customWidth="1"/>
    <col min="2315" max="2315" width="16.453125" customWidth="1"/>
    <col min="2316" max="2317" width="11.81640625" customWidth="1"/>
    <col min="2561" max="2561" width="5.7265625" customWidth="1"/>
    <col min="2562" max="2562" width="11.7265625" customWidth="1"/>
    <col min="2563" max="2563" width="12.1796875" customWidth="1"/>
    <col min="2564" max="2564" width="16.81640625" customWidth="1"/>
    <col min="2565" max="2565" width="4.1796875" customWidth="1"/>
    <col min="2566" max="2566" width="10.7265625" customWidth="1"/>
    <col min="2567" max="2567" width="13.26953125" customWidth="1"/>
    <col min="2568" max="2568" width="16.81640625" customWidth="1"/>
    <col min="2569" max="2569" width="2.453125" customWidth="1"/>
    <col min="2570" max="2570" width="15.7265625" customWidth="1"/>
    <col min="2571" max="2571" width="16.453125" customWidth="1"/>
    <col min="2572" max="2573" width="11.81640625" customWidth="1"/>
    <col min="2817" max="2817" width="5.7265625" customWidth="1"/>
    <col min="2818" max="2818" width="11.7265625" customWidth="1"/>
    <col min="2819" max="2819" width="12.1796875" customWidth="1"/>
    <col min="2820" max="2820" width="16.81640625" customWidth="1"/>
    <col min="2821" max="2821" width="4.1796875" customWidth="1"/>
    <col min="2822" max="2822" width="10.7265625" customWidth="1"/>
    <col min="2823" max="2823" width="13.26953125" customWidth="1"/>
    <col min="2824" max="2824" width="16.81640625" customWidth="1"/>
    <col min="2825" max="2825" width="2.453125" customWidth="1"/>
    <col min="2826" max="2826" width="15.7265625" customWidth="1"/>
    <col min="2827" max="2827" width="16.453125" customWidth="1"/>
    <col min="2828" max="2829" width="11.81640625" customWidth="1"/>
    <col min="3073" max="3073" width="5.7265625" customWidth="1"/>
    <col min="3074" max="3074" width="11.7265625" customWidth="1"/>
    <col min="3075" max="3075" width="12.1796875" customWidth="1"/>
    <col min="3076" max="3076" width="16.81640625" customWidth="1"/>
    <col min="3077" max="3077" width="4.1796875" customWidth="1"/>
    <col min="3078" max="3078" width="10.7265625" customWidth="1"/>
    <col min="3079" max="3079" width="13.26953125" customWidth="1"/>
    <col min="3080" max="3080" width="16.81640625" customWidth="1"/>
    <col min="3081" max="3081" width="2.453125" customWidth="1"/>
    <col min="3082" max="3082" width="15.7265625" customWidth="1"/>
    <col min="3083" max="3083" width="16.453125" customWidth="1"/>
    <col min="3084" max="3085" width="11.81640625" customWidth="1"/>
    <col min="3329" max="3329" width="5.7265625" customWidth="1"/>
    <col min="3330" max="3330" width="11.7265625" customWidth="1"/>
    <col min="3331" max="3331" width="12.1796875" customWidth="1"/>
    <col min="3332" max="3332" width="16.81640625" customWidth="1"/>
    <col min="3333" max="3333" width="4.1796875" customWidth="1"/>
    <col min="3334" max="3334" width="10.7265625" customWidth="1"/>
    <col min="3335" max="3335" width="13.26953125" customWidth="1"/>
    <col min="3336" max="3336" width="16.81640625" customWidth="1"/>
    <col min="3337" max="3337" width="2.453125" customWidth="1"/>
    <col min="3338" max="3338" width="15.7265625" customWidth="1"/>
    <col min="3339" max="3339" width="16.453125" customWidth="1"/>
    <col min="3340" max="3341" width="11.81640625" customWidth="1"/>
    <col min="3585" max="3585" width="5.7265625" customWidth="1"/>
    <col min="3586" max="3586" width="11.7265625" customWidth="1"/>
    <col min="3587" max="3587" width="12.1796875" customWidth="1"/>
    <col min="3588" max="3588" width="16.81640625" customWidth="1"/>
    <col min="3589" max="3589" width="4.1796875" customWidth="1"/>
    <col min="3590" max="3590" width="10.7265625" customWidth="1"/>
    <col min="3591" max="3591" width="13.26953125" customWidth="1"/>
    <col min="3592" max="3592" width="16.81640625" customWidth="1"/>
    <col min="3593" max="3593" width="2.453125" customWidth="1"/>
    <col min="3594" max="3594" width="15.7265625" customWidth="1"/>
    <col min="3595" max="3595" width="16.453125" customWidth="1"/>
    <col min="3596" max="3597" width="11.81640625" customWidth="1"/>
    <col min="3841" max="3841" width="5.7265625" customWidth="1"/>
    <col min="3842" max="3842" width="11.7265625" customWidth="1"/>
    <col min="3843" max="3843" width="12.1796875" customWidth="1"/>
    <col min="3844" max="3844" width="16.81640625" customWidth="1"/>
    <col min="3845" max="3845" width="4.1796875" customWidth="1"/>
    <col min="3846" max="3846" width="10.7265625" customWidth="1"/>
    <col min="3847" max="3847" width="13.26953125" customWidth="1"/>
    <col min="3848" max="3848" width="16.81640625" customWidth="1"/>
    <col min="3849" max="3849" width="2.453125" customWidth="1"/>
    <col min="3850" max="3850" width="15.7265625" customWidth="1"/>
    <col min="3851" max="3851" width="16.453125" customWidth="1"/>
    <col min="3852" max="3853" width="11.81640625" customWidth="1"/>
    <col min="4097" max="4097" width="5.7265625" customWidth="1"/>
    <col min="4098" max="4098" width="11.7265625" customWidth="1"/>
    <col min="4099" max="4099" width="12.1796875" customWidth="1"/>
    <col min="4100" max="4100" width="16.81640625" customWidth="1"/>
    <col min="4101" max="4101" width="4.1796875" customWidth="1"/>
    <col min="4102" max="4102" width="10.7265625" customWidth="1"/>
    <col min="4103" max="4103" width="13.26953125" customWidth="1"/>
    <col min="4104" max="4104" width="16.81640625" customWidth="1"/>
    <col min="4105" max="4105" width="2.453125" customWidth="1"/>
    <col min="4106" max="4106" width="15.7265625" customWidth="1"/>
    <col min="4107" max="4107" width="16.453125" customWidth="1"/>
    <col min="4108" max="4109" width="11.81640625" customWidth="1"/>
    <col min="4353" max="4353" width="5.7265625" customWidth="1"/>
    <col min="4354" max="4354" width="11.7265625" customWidth="1"/>
    <col min="4355" max="4355" width="12.1796875" customWidth="1"/>
    <col min="4356" max="4356" width="16.81640625" customWidth="1"/>
    <col min="4357" max="4357" width="4.1796875" customWidth="1"/>
    <col min="4358" max="4358" width="10.7265625" customWidth="1"/>
    <col min="4359" max="4359" width="13.26953125" customWidth="1"/>
    <col min="4360" max="4360" width="16.81640625" customWidth="1"/>
    <col min="4361" max="4361" width="2.453125" customWidth="1"/>
    <col min="4362" max="4362" width="15.7265625" customWidth="1"/>
    <col min="4363" max="4363" width="16.453125" customWidth="1"/>
    <col min="4364" max="4365" width="11.81640625" customWidth="1"/>
    <col min="4609" max="4609" width="5.7265625" customWidth="1"/>
    <col min="4610" max="4610" width="11.7265625" customWidth="1"/>
    <col min="4611" max="4611" width="12.1796875" customWidth="1"/>
    <col min="4612" max="4612" width="16.81640625" customWidth="1"/>
    <col min="4613" max="4613" width="4.1796875" customWidth="1"/>
    <col min="4614" max="4614" width="10.7265625" customWidth="1"/>
    <col min="4615" max="4615" width="13.26953125" customWidth="1"/>
    <col min="4616" max="4616" width="16.81640625" customWidth="1"/>
    <col min="4617" max="4617" width="2.453125" customWidth="1"/>
    <col min="4618" max="4618" width="15.7265625" customWidth="1"/>
    <col min="4619" max="4619" width="16.453125" customWidth="1"/>
    <col min="4620" max="4621" width="11.81640625" customWidth="1"/>
    <col min="4865" max="4865" width="5.7265625" customWidth="1"/>
    <col min="4866" max="4866" width="11.7265625" customWidth="1"/>
    <col min="4867" max="4867" width="12.1796875" customWidth="1"/>
    <col min="4868" max="4868" width="16.81640625" customWidth="1"/>
    <col min="4869" max="4869" width="4.1796875" customWidth="1"/>
    <col min="4870" max="4870" width="10.7265625" customWidth="1"/>
    <col min="4871" max="4871" width="13.26953125" customWidth="1"/>
    <col min="4872" max="4872" width="16.81640625" customWidth="1"/>
    <col min="4873" max="4873" width="2.453125" customWidth="1"/>
    <col min="4874" max="4874" width="15.7265625" customWidth="1"/>
    <col min="4875" max="4875" width="16.453125" customWidth="1"/>
    <col min="4876" max="4877" width="11.81640625" customWidth="1"/>
    <col min="5121" max="5121" width="5.7265625" customWidth="1"/>
    <col min="5122" max="5122" width="11.7265625" customWidth="1"/>
    <col min="5123" max="5123" width="12.1796875" customWidth="1"/>
    <col min="5124" max="5124" width="16.81640625" customWidth="1"/>
    <col min="5125" max="5125" width="4.1796875" customWidth="1"/>
    <col min="5126" max="5126" width="10.7265625" customWidth="1"/>
    <col min="5127" max="5127" width="13.26953125" customWidth="1"/>
    <col min="5128" max="5128" width="16.81640625" customWidth="1"/>
    <col min="5129" max="5129" width="2.453125" customWidth="1"/>
    <col min="5130" max="5130" width="15.7265625" customWidth="1"/>
    <col min="5131" max="5131" width="16.453125" customWidth="1"/>
    <col min="5132" max="5133" width="11.81640625" customWidth="1"/>
    <col min="5377" max="5377" width="5.7265625" customWidth="1"/>
    <col min="5378" max="5378" width="11.7265625" customWidth="1"/>
    <col min="5379" max="5379" width="12.1796875" customWidth="1"/>
    <col min="5380" max="5380" width="16.81640625" customWidth="1"/>
    <col min="5381" max="5381" width="4.1796875" customWidth="1"/>
    <col min="5382" max="5382" width="10.7265625" customWidth="1"/>
    <col min="5383" max="5383" width="13.26953125" customWidth="1"/>
    <col min="5384" max="5384" width="16.81640625" customWidth="1"/>
    <col min="5385" max="5385" width="2.453125" customWidth="1"/>
    <col min="5386" max="5386" width="15.7265625" customWidth="1"/>
    <col min="5387" max="5387" width="16.453125" customWidth="1"/>
    <col min="5388" max="5389" width="11.81640625" customWidth="1"/>
    <col min="5633" max="5633" width="5.7265625" customWidth="1"/>
    <col min="5634" max="5634" width="11.7265625" customWidth="1"/>
    <col min="5635" max="5635" width="12.1796875" customWidth="1"/>
    <col min="5636" max="5636" width="16.81640625" customWidth="1"/>
    <col min="5637" max="5637" width="4.1796875" customWidth="1"/>
    <col min="5638" max="5638" width="10.7265625" customWidth="1"/>
    <col min="5639" max="5639" width="13.26953125" customWidth="1"/>
    <col min="5640" max="5640" width="16.81640625" customWidth="1"/>
    <col min="5641" max="5641" width="2.453125" customWidth="1"/>
    <col min="5642" max="5642" width="15.7265625" customWidth="1"/>
    <col min="5643" max="5643" width="16.453125" customWidth="1"/>
    <col min="5644" max="5645" width="11.81640625" customWidth="1"/>
    <col min="5889" max="5889" width="5.7265625" customWidth="1"/>
    <col min="5890" max="5890" width="11.7265625" customWidth="1"/>
    <col min="5891" max="5891" width="12.1796875" customWidth="1"/>
    <col min="5892" max="5892" width="16.81640625" customWidth="1"/>
    <col min="5893" max="5893" width="4.1796875" customWidth="1"/>
    <col min="5894" max="5894" width="10.7265625" customWidth="1"/>
    <col min="5895" max="5895" width="13.26953125" customWidth="1"/>
    <col min="5896" max="5896" width="16.81640625" customWidth="1"/>
    <col min="5897" max="5897" width="2.453125" customWidth="1"/>
    <col min="5898" max="5898" width="15.7265625" customWidth="1"/>
    <col min="5899" max="5899" width="16.453125" customWidth="1"/>
    <col min="5900" max="5901" width="11.81640625" customWidth="1"/>
    <col min="6145" max="6145" width="5.7265625" customWidth="1"/>
    <col min="6146" max="6146" width="11.7265625" customWidth="1"/>
    <col min="6147" max="6147" width="12.1796875" customWidth="1"/>
    <col min="6148" max="6148" width="16.81640625" customWidth="1"/>
    <col min="6149" max="6149" width="4.1796875" customWidth="1"/>
    <col min="6150" max="6150" width="10.7265625" customWidth="1"/>
    <col min="6151" max="6151" width="13.26953125" customWidth="1"/>
    <col min="6152" max="6152" width="16.81640625" customWidth="1"/>
    <col min="6153" max="6153" width="2.453125" customWidth="1"/>
    <col min="6154" max="6154" width="15.7265625" customWidth="1"/>
    <col min="6155" max="6155" width="16.453125" customWidth="1"/>
    <col min="6156" max="6157" width="11.81640625" customWidth="1"/>
    <col min="6401" max="6401" width="5.7265625" customWidth="1"/>
    <col min="6402" max="6402" width="11.7265625" customWidth="1"/>
    <col min="6403" max="6403" width="12.1796875" customWidth="1"/>
    <col min="6404" max="6404" width="16.81640625" customWidth="1"/>
    <col min="6405" max="6405" width="4.1796875" customWidth="1"/>
    <col min="6406" max="6406" width="10.7265625" customWidth="1"/>
    <col min="6407" max="6407" width="13.26953125" customWidth="1"/>
    <col min="6408" max="6408" width="16.81640625" customWidth="1"/>
    <col min="6409" max="6409" width="2.453125" customWidth="1"/>
    <col min="6410" max="6410" width="15.7265625" customWidth="1"/>
    <col min="6411" max="6411" width="16.453125" customWidth="1"/>
    <col min="6412" max="6413" width="11.81640625" customWidth="1"/>
    <col min="6657" max="6657" width="5.7265625" customWidth="1"/>
    <col min="6658" max="6658" width="11.7265625" customWidth="1"/>
    <col min="6659" max="6659" width="12.1796875" customWidth="1"/>
    <col min="6660" max="6660" width="16.81640625" customWidth="1"/>
    <col min="6661" max="6661" width="4.1796875" customWidth="1"/>
    <col min="6662" max="6662" width="10.7265625" customWidth="1"/>
    <col min="6663" max="6663" width="13.26953125" customWidth="1"/>
    <col min="6664" max="6664" width="16.81640625" customWidth="1"/>
    <col min="6665" max="6665" width="2.453125" customWidth="1"/>
    <col min="6666" max="6666" width="15.7265625" customWidth="1"/>
    <col min="6667" max="6667" width="16.453125" customWidth="1"/>
    <col min="6668" max="6669" width="11.81640625" customWidth="1"/>
    <col min="6913" max="6913" width="5.7265625" customWidth="1"/>
    <col min="6914" max="6914" width="11.7265625" customWidth="1"/>
    <col min="6915" max="6915" width="12.1796875" customWidth="1"/>
    <col min="6916" max="6916" width="16.81640625" customWidth="1"/>
    <col min="6917" max="6917" width="4.1796875" customWidth="1"/>
    <col min="6918" max="6918" width="10.7265625" customWidth="1"/>
    <col min="6919" max="6919" width="13.26953125" customWidth="1"/>
    <col min="6920" max="6920" width="16.81640625" customWidth="1"/>
    <col min="6921" max="6921" width="2.453125" customWidth="1"/>
    <col min="6922" max="6922" width="15.7265625" customWidth="1"/>
    <col min="6923" max="6923" width="16.453125" customWidth="1"/>
    <col min="6924" max="6925" width="11.81640625" customWidth="1"/>
    <col min="7169" max="7169" width="5.7265625" customWidth="1"/>
    <col min="7170" max="7170" width="11.7265625" customWidth="1"/>
    <col min="7171" max="7171" width="12.1796875" customWidth="1"/>
    <col min="7172" max="7172" width="16.81640625" customWidth="1"/>
    <col min="7173" max="7173" width="4.1796875" customWidth="1"/>
    <col min="7174" max="7174" width="10.7265625" customWidth="1"/>
    <col min="7175" max="7175" width="13.26953125" customWidth="1"/>
    <col min="7176" max="7176" width="16.81640625" customWidth="1"/>
    <col min="7177" max="7177" width="2.453125" customWidth="1"/>
    <col min="7178" max="7178" width="15.7265625" customWidth="1"/>
    <col min="7179" max="7179" width="16.453125" customWidth="1"/>
    <col min="7180" max="7181" width="11.81640625" customWidth="1"/>
    <col min="7425" max="7425" width="5.7265625" customWidth="1"/>
    <col min="7426" max="7426" width="11.7265625" customWidth="1"/>
    <col min="7427" max="7427" width="12.1796875" customWidth="1"/>
    <col min="7428" max="7428" width="16.81640625" customWidth="1"/>
    <col min="7429" max="7429" width="4.1796875" customWidth="1"/>
    <col min="7430" max="7430" width="10.7265625" customWidth="1"/>
    <col min="7431" max="7431" width="13.26953125" customWidth="1"/>
    <col min="7432" max="7432" width="16.81640625" customWidth="1"/>
    <col min="7433" max="7433" width="2.453125" customWidth="1"/>
    <col min="7434" max="7434" width="15.7265625" customWidth="1"/>
    <col min="7435" max="7435" width="16.453125" customWidth="1"/>
    <col min="7436" max="7437" width="11.81640625" customWidth="1"/>
    <col min="7681" max="7681" width="5.7265625" customWidth="1"/>
    <col min="7682" max="7682" width="11.7265625" customWidth="1"/>
    <col min="7683" max="7683" width="12.1796875" customWidth="1"/>
    <col min="7684" max="7684" width="16.81640625" customWidth="1"/>
    <col min="7685" max="7685" width="4.1796875" customWidth="1"/>
    <col min="7686" max="7686" width="10.7265625" customWidth="1"/>
    <col min="7687" max="7687" width="13.26953125" customWidth="1"/>
    <col min="7688" max="7688" width="16.81640625" customWidth="1"/>
    <col min="7689" max="7689" width="2.453125" customWidth="1"/>
    <col min="7690" max="7690" width="15.7265625" customWidth="1"/>
    <col min="7691" max="7691" width="16.453125" customWidth="1"/>
    <col min="7692" max="7693" width="11.81640625" customWidth="1"/>
    <col min="7937" max="7937" width="5.7265625" customWidth="1"/>
    <col min="7938" max="7938" width="11.7265625" customWidth="1"/>
    <col min="7939" max="7939" width="12.1796875" customWidth="1"/>
    <col min="7940" max="7940" width="16.81640625" customWidth="1"/>
    <col min="7941" max="7941" width="4.1796875" customWidth="1"/>
    <col min="7942" max="7942" width="10.7265625" customWidth="1"/>
    <col min="7943" max="7943" width="13.26953125" customWidth="1"/>
    <col min="7944" max="7944" width="16.81640625" customWidth="1"/>
    <col min="7945" max="7945" width="2.453125" customWidth="1"/>
    <col min="7946" max="7946" width="15.7265625" customWidth="1"/>
    <col min="7947" max="7947" width="16.453125" customWidth="1"/>
    <col min="7948" max="7949" width="11.81640625" customWidth="1"/>
    <col min="8193" max="8193" width="5.7265625" customWidth="1"/>
    <col min="8194" max="8194" width="11.7265625" customWidth="1"/>
    <col min="8195" max="8195" width="12.1796875" customWidth="1"/>
    <col min="8196" max="8196" width="16.81640625" customWidth="1"/>
    <col min="8197" max="8197" width="4.1796875" customWidth="1"/>
    <col min="8198" max="8198" width="10.7265625" customWidth="1"/>
    <col min="8199" max="8199" width="13.26953125" customWidth="1"/>
    <col min="8200" max="8200" width="16.81640625" customWidth="1"/>
    <col min="8201" max="8201" width="2.453125" customWidth="1"/>
    <col min="8202" max="8202" width="15.7265625" customWidth="1"/>
    <col min="8203" max="8203" width="16.453125" customWidth="1"/>
    <col min="8204" max="8205" width="11.81640625" customWidth="1"/>
    <col min="8449" max="8449" width="5.7265625" customWidth="1"/>
    <col min="8450" max="8450" width="11.7265625" customWidth="1"/>
    <col min="8451" max="8451" width="12.1796875" customWidth="1"/>
    <col min="8452" max="8452" width="16.81640625" customWidth="1"/>
    <col min="8453" max="8453" width="4.1796875" customWidth="1"/>
    <col min="8454" max="8454" width="10.7265625" customWidth="1"/>
    <col min="8455" max="8455" width="13.26953125" customWidth="1"/>
    <col min="8456" max="8456" width="16.81640625" customWidth="1"/>
    <col min="8457" max="8457" width="2.453125" customWidth="1"/>
    <col min="8458" max="8458" width="15.7265625" customWidth="1"/>
    <col min="8459" max="8459" width="16.453125" customWidth="1"/>
    <col min="8460" max="8461" width="11.81640625" customWidth="1"/>
    <col min="8705" max="8705" width="5.7265625" customWidth="1"/>
    <col min="8706" max="8706" width="11.7265625" customWidth="1"/>
    <col min="8707" max="8707" width="12.1796875" customWidth="1"/>
    <col min="8708" max="8708" width="16.81640625" customWidth="1"/>
    <col min="8709" max="8709" width="4.1796875" customWidth="1"/>
    <col min="8710" max="8710" width="10.7265625" customWidth="1"/>
    <col min="8711" max="8711" width="13.26953125" customWidth="1"/>
    <col min="8712" max="8712" width="16.81640625" customWidth="1"/>
    <col min="8713" max="8713" width="2.453125" customWidth="1"/>
    <col min="8714" max="8714" width="15.7265625" customWidth="1"/>
    <col min="8715" max="8715" width="16.453125" customWidth="1"/>
    <col min="8716" max="8717" width="11.81640625" customWidth="1"/>
    <col min="8961" max="8961" width="5.7265625" customWidth="1"/>
    <col min="8962" max="8962" width="11.7265625" customWidth="1"/>
    <col min="8963" max="8963" width="12.1796875" customWidth="1"/>
    <col min="8964" max="8964" width="16.81640625" customWidth="1"/>
    <col min="8965" max="8965" width="4.1796875" customWidth="1"/>
    <col min="8966" max="8966" width="10.7265625" customWidth="1"/>
    <col min="8967" max="8967" width="13.26953125" customWidth="1"/>
    <col min="8968" max="8968" width="16.81640625" customWidth="1"/>
    <col min="8969" max="8969" width="2.453125" customWidth="1"/>
    <col min="8970" max="8970" width="15.7265625" customWidth="1"/>
    <col min="8971" max="8971" width="16.453125" customWidth="1"/>
    <col min="8972" max="8973" width="11.81640625" customWidth="1"/>
    <col min="9217" max="9217" width="5.7265625" customWidth="1"/>
    <col min="9218" max="9218" width="11.7265625" customWidth="1"/>
    <col min="9219" max="9219" width="12.1796875" customWidth="1"/>
    <col min="9220" max="9220" width="16.81640625" customWidth="1"/>
    <col min="9221" max="9221" width="4.1796875" customWidth="1"/>
    <col min="9222" max="9222" width="10.7265625" customWidth="1"/>
    <col min="9223" max="9223" width="13.26953125" customWidth="1"/>
    <col min="9224" max="9224" width="16.81640625" customWidth="1"/>
    <col min="9225" max="9225" width="2.453125" customWidth="1"/>
    <col min="9226" max="9226" width="15.7265625" customWidth="1"/>
    <col min="9227" max="9227" width="16.453125" customWidth="1"/>
    <col min="9228" max="9229" width="11.81640625" customWidth="1"/>
    <col min="9473" max="9473" width="5.7265625" customWidth="1"/>
    <col min="9474" max="9474" width="11.7265625" customWidth="1"/>
    <col min="9475" max="9475" width="12.1796875" customWidth="1"/>
    <col min="9476" max="9476" width="16.81640625" customWidth="1"/>
    <col min="9477" max="9477" width="4.1796875" customWidth="1"/>
    <col min="9478" max="9478" width="10.7265625" customWidth="1"/>
    <col min="9479" max="9479" width="13.26953125" customWidth="1"/>
    <col min="9480" max="9480" width="16.81640625" customWidth="1"/>
    <col min="9481" max="9481" width="2.453125" customWidth="1"/>
    <col min="9482" max="9482" width="15.7265625" customWidth="1"/>
    <col min="9483" max="9483" width="16.453125" customWidth="1"/>
    <col min="9484" max="9485" width="11.81640625" customWidth="1"/>
    <col min="9729" max="9729" width="5.7265625" customWidth="1"/>
    <col min="9730" max="9730" width="11.7265625" customWidth="1"/>
    <col min="9731" max="9731" width="12.1796875" customWidth="1"/>
    <col min="9732" max="9732" width="16.81640625" customWidth="1"/>
    <col min="9733" max="9733" width="4.1796875" customWidth="1"/>
    <col min="9734" max="9734" width="10.7265625" customWidth="1"/>
    <col min="9735" max="9735" width="13.26953125" customWidth="1"/>
    <col min="9736" max="9736" width="16.81640625" customWidth="1"/>
    <col min="9737" max="9737" width="2.453125" customWidth="1"/>
    <col min="9738" max="9738" width="15.7265625" customWidth="1"/>
    <col min="9739" max="9739" width="16.453125" customWidth="1"/>
    <col min="9740" max="9741" width="11.81640625" customWidth="1"/>
    <col min="9985" max="9985" width="5.7265625" customWidth="1"/>
    <col min="9986" max="9986" width="11.7265625" customWidth="1"/>
    <col min="9987" max="9987" width="12.1796875" customWidth="1"/>
    <col min="9988" max="9988" width="16.81640625" customWidth="1"/>
    <col min="9989" max="9989" width="4.1796875" customWidth="1"/>
    <col min="9990" max="9990" width="10.7265625" customWidth="1"/>
    <col min="9991" max="9991" width="13.26953125" customWidth="1"/>
    <col min="9992" max="9992" width="16.81640625" customWidth="1"/>
    <col min="9993" max="9993" width="2.453125" customWidth="1"/>
    <col min="9994" max="9994" width="15.7265625" customWidth="1"/>
    <col min="9995" max="9995" width="16.453125" customWidth="1"/>
    <col min="9996" max="9997" width="11.81640625" customWidth="1"/>
    <col min="10241" max="10241" width="5.7265625" customWidth="1"/>
    <col min="10242" max="10242" width="11.7265625" customWidth="1"/>
    <col min="10243" max="10243" width="12.1796875" customWidth="1"/>
    <col min="10244" max="10244" width="16.81640625" customWidth="1"/>
    <col min="10245" max="10245" width="4.1796875" customWidth="1"/>
    <col min="10246" max="10246" width="10.7265625" customWidth="1"/>
    <col min="10247" max="10247" width="13.26953125" customWidth="1"/>
    <col min="10248" max="10248" width="16.81640625" customWidth="1"/>
    <col min="10249" max="10249" width="2.453125" customWidth="1"/>
    <col min="10250" max="10250" width="15.7265625" customWidth="1"/>
    <col min="10251" max="10251" width="16.453125" customWidth="1"/>
    <col min="10252" max="10253" width="11.81640625" customWidth="1"/>
    <col min="10497" max="10497" width="5.7265625" customWidth="1"/>
    <col min="10498" max="10498" width="11.7265625" customWidth="1"/>
    <col min="10499" max="10499" width="12.1796875" customWidth="1"/>
    <col min="10500" max="10500" width="16.81640625" customWidth="1"/>
    <col min="10501" max="10501" width="4.1796875" customWidth="1"/>
    <col min="10502" max="10502" width="10.7265625" customWidth="1"/>
    <col min="10503" max="10503" width="13.26953125" customWidth="1"/>
    <col min="10504" max="10504" width="16.81640625" customWidth="1"/>
    <col min="10505" max="10505" width="2.453125" customWidth="1"/>
    <col min="10506" max="10506" width="15.7265625" customWidth="1"/>
    <col min="10507" max="10507" width="16.453125" customWidth="1"/>
    <col min="10508" max="10509" width="11.81640625" customWidth="1"/>
    <col min="10753" max="10753" width="5.7265625" customWidth="1"/>
    <col min="10754" max="10754" width="11.7265625" customWidth="1"/>
    <col min="10755" max="10755" width="12.1796875" customWidth="1"/>
    <col min="10756" max="10756" width="16.81640625" customWidth="1"/>
    <col min="10757" max="10757" width="4.1796875" customWidth="1"/>
    <col min="10758" max="10758" width="10.7265625" customWidth="1"/>
    <col min="10759" max="10759" width="13.26953125" customWidth="1"/>
    <col min="10760" max="10760" width="16.81640625" customWidth="1"/>
    <col min="10761" max="10761" width="2.453125" customWidth="1"/>
    <col min="10762" max="10762" width="15.7265625" customWidth="1"/>
    <col min="10763" max="10763" width="16.453125" customWidth="1"/>
    <col min="10764" max="10765" width="11.81640625" customWidth="1"/>
    <col min="11009" max="11009" width="5.7265625" customWidth="1"/>
    <col min="11010" max="11010" width="11.7265625" customWidth="1"/>
    <col min="11011" max="11011" width="12.1796875" customWidth="1"/>
    <col min="11012" max="11012" width="16.81640625" customWidth="1"/>
    <col min="11013" max="11013" width="4.1796875" customWidth="1"/>
    <col min="11014" max="11014" width="10.7265625" customWidth="1"/>
    <col min="11015" max="11015" width="13.26953125" customWidth="1"/>
    <col min="11016" max="11016" width="16.81640625" customWidth="1"/>
    <col min="11017" max="11017" width="2.453125" customWidth="1"/>
    <col min="11018" max="11018" width="15.7265625" customWidth="1"/>
    <col min="11019" max="11019" width="16.453125" customWidth="1"/>
    <col min="11020" max="11021" width="11.81640625" customWidth="1"/>
    <col min="11265" max="11265" width="5.7265625" customWidth="1"/>
    <col min="11266" max="11266" width="11.7265625" customWidth="1"/>
    <col min="11267" max="11267" width="12.1796875" customWidth="1"/>
    <col min="11268" max="11268" width="16.81640625" customWidth="1"/>
    <col min="11269" max="11269" width="4.1796875" customWidth="1"/>
    <col min="11270" max="11270" width="10.7265625" customWidth="1"/>
    <col min="11271" max="11271" width="13.26953125" customWidth="1"/>
    <col min="11272" max="11272" width="16.81640625" customWidth="1"/>
    <col min="11273" max="11273" width="2.453125" customWidth="1"/>
    <col min="11274" max="11274" width="15.7265625" customWidth="1"/>
    <col min="11275" max="11275" width="16.453125" customWidth="1"/>
    <col min="11276" max="11277" width="11.81640625" customWidth="1"/>
    <col min="11521" max="11521" width="5.7265625" customWidth="1"/>
    <col min="11522" max="11522" width="11.7265625" customWidth="1"/>
    <col min="11523" max="11523" width="12.1796875" customWidth="1"/>
    <col min="11524" max="11524" width="16.81640625" customWidth="1"/>
    <col min="11525" max="11525" width="4.1796875" customWidth="1"/>
    <col min="11526" max="11526" width="10.7265625" customWidth="1"/>
    <col min="11527" max="11527" width="13.26953125" customWidth="1"/>
    <col min="11528" max="11528" width="16.81640625" customWidth="1"/>
    <col min="11529" max="11529" width="2.453125" customWidth="1"/>
    <col min="11530" max="11530" width="15.7265625" customWidth="1"/>
    <col min="11531" max="11531" width="16.453125" customWidth="1"/>
    <col min="11532" max="11533" width="11.81640625" customWidth="1"/>
    <col min="11777" max="11777" width="5.7265625" customWidth="1"/>
    <col min="11778" max="11778" width="11.7265625" customWidth="1"/>
    <col min="11779" max="11779" width="12.1796875" customWidth="1"/>
    <col min="11780" max="11780" width="16.81640625" customWidth="1"/>
    <col min="11781" max="11781" width="4.1796875" customWidth="1"/>
    <col min="11782" max="11782" width="10.7265625" customWidth="1"/>
    <col min="11783" max="11783" width="13.26953125" customWidth="1"/>
    <col min="11784" max="11784" width="16.81640625" customWidth="1"/>
    <col min="11785" max="11785" width="2.453125" customWidth="1"/>
    <col min="11786" max="11786" width="15.7265625" customWidth="1"/>
    <col min="11787" max="11787" width="16.453125" customWidth="1"/>
    <col min="11788" max="11789" width="11.81640625" customWidth="1"/>
    <col min="12033" max="12033" width="5.7265625" customWidth="1"/>
    <col min="12034" max="12034" width="11.7265625" customWidth="1"/>
    <col min="12035" max="12035" width="12.1796875" customWidth="1"/>
    <col min="12036" max="12036" width="16.81640625" customWidth="1"/>
    <col min="12037" max="12037" width="4.1796875" customWidth="1"/>
    <col min="12038" max="12038" width="10.7265625" customWidth="1"/>
    <col min="12039" max="12039" width="13.26953125" customWidth="1"/>
    <col min="12040" max="12040" width="16.81640625" customWidth="1"/>
    <col min="12041" max="12041" width="2.453125" customWidth="1"/>
    <col min="12042" max="12042" width="15.7265625" customWidth="1"/>
    <col min="12043" max="12043" width="16.453125" customWidth="1"/>
    <col min="12044" max="12045" width="11.81640625" customWidth="1"/>
    <col min="12289" max="12289" width="5.7265625" customWidth="1"/>
    <col min="12290" max="12290" width="11.7265625" customWidth="1"/>
    <col min="12291" max="12291" width="12.1796875" customWidth="1"/>
    <col min="12292" max="12292" width="16.81640625" customWidth="1"/>
    <col min="12293" max="12293" width="4.1796875" customWidth="1"/>
    <col min="12294" max="12294" width="10.7265625" customWidth="1"/>
    <col min="12295" max="12295" width="13.26953125" customWidth="1"/>
    <col min="12296" max="12296" width="16.81640625" customWidth="1"/>
    <col min="12297" max="12297" width="2.453125" customWidth="1"/>
    <col min="12298" max="12298" width="15.7265625" customWidth="1"/>
    <col min="12299" max="12299" width="16.453125" customWidth="1"/>
    <col min="12300" max="12301" width="11.81640625" customWidth="1"/>
    <col min="12545" max="12545" width="5.7265625" customWidth="1"/>
    <col min="12546" max="12546" width="11.7265625" customWidth="1"/>
    <col min="12547" max="12547" width="12.1796875" customWidth="1"/>
    <col min="12548" max="12548" width="16.81640625" customWidth="1"/>
    <col min="12549" max="12549" width="4.1796875" customWidth="1"/>
    <col min="12550" max="12550" width="10.7265625" customWidth="1"/>
    <col min="12551" max="12551" width="13.26953125" customWidth="1"/>
    <col min="12552" max="12552" width="16.81640625" customWidth="1"/>
    <col min="12553" max="12553" width="2.453125" customWidth="1"/>
    <col min="12554" max="12554" width="15.7265625" customWidth="1"/>
    <col min="12555" max="12555" width="16.453125" customWidth="1"/>
    <col min="12556" max="12557" width="11.81640625" customWidth="1"/>
    <col min="12801" max="12801" width="5.7265625" customWidth="1"/>
    <col min="12802" max="12802" width="11.7265625" customWidth="1"/>
    <col min="12803" max="12803" width="12.1796875" customWidth="1"/>
    <col min="12804" max="12804" width="16.81640625" customWidth="1"/>
    <col min="12805" max="12805" width="4.1796875" customWidth="1"/>
    <col min="12806" max="12806" width="10.7265625" customWidth="1"/>
    <col min="12807" max="12807" width="13.26953125" customWidth="1"/>
    <col min="12808" max="12808" width="16.81640625" customWidth="1"/>
    <col min="12809" max="12809" width="2.453125" customWidth="1"/>
    <col min="12810" max="12810" width="15.7265625" customWidth="1"/>
    <col min="12811" max="12811" width="16.453125" customWidth="1"/>
    <col min="12812" max="12813" width="11.81640625" customWidth="1"/>
    <col min="13057" max="13057" width="5.7265625" customWidth="1"/>
    <col min="13058" max="13058" width="11.7265625" customWidth="1"/>
    <col min="13059" max="13059" width="12.1796875" customWidth="1"/>
    <col min="13060" max="13060" width="16.81640625" customWidth="1"/>
    <col min="13061" max="13061" width="4.1796875" customWidth="1"/>
    <col min="13062" max="13062" width="10.7265625" customWidth="1"/>
    <col min="13063" max="13063" width="13.26953125" customWidth="1"/>
    <col min="13064" max="13064" width="16.81640625" customWidth="1"/>
    <col min="13065" max="13065" width="2.453125" customWidth="1"/>
    <col min="13066" max="13066" width="15.7265625" customWidth="1"/>
    <col min="13067" max="13067" width="16.453125" customWidth="1"/>
    <col min="13068" max="13069" width="11.81640625" customWidth="1"/>
    <col min="13313" max="13313" width="5.7265625" customWidth="1"/>
    <col min="13314" max="13314" width="11.7265625" customWidth="1"/>
    <col min="13315" max="13315" width="12.1796875" customWidth="1"/>
    <col min="13316" max="13316" width="16.81640625" customWidth="1"/>
    <col min="13317" max="13317" width="4.1796875" customWidth="1"/>
    <col min="13318" max="13318" width="10.7265625" customWidth="1"/>
    <col min="13319" max="13319" width="13.26953125" customWidth="1"/>
    <col min="13320" max="13320" width="16.81640625" customWidth="1"/>
    <col min="13321" max="13321" width="2.453125" customWidth="1"/>
    <col min="13322" max="13322" width="15.7265625" customWidth="1"/>
    <col min="13323" max="13323" width="16.453125" customWidth="1"/>
    <col min="13324" max="13325" width="11.81640625" customWidth="1"/>
    <col min="13569" max="13569" width="5.7265625" customWidth="1"/>
    <col min="13570" max="13570" width="11.7265625" customWidth="1"/>
    <col min="13571" max="13571" width="12.1796875" customWidth="1"/>
    <col min="13572" max="13572" width="16.81640625" customWidth="1"/>
    <col min="13573" max="13573" width="4.1796875" customWidth="1"/>
    <col min="13574" max="13574" width="10.7265625" customWidth="1"/>
    <col min="13575" max="13575" width="13.26953125" customWidth="1"/>
    <col min="13576" max="13576" width="16.81640625" customWidth="1"/>
    <col min="13577" max="13577" width="2.453125" customWidth="1"/>
    <col min="13578" max="13578" width="15.7265625" customWidth="1"/>
    <col min="13579" max="13579" width="16.453125" customWidth="1"/>
    <col min="13580" max="13581" width="11.81640625" customWidth="1"/>
    <col min="13825" max="13825" width="5.7265625" customWidth="1"/>
    <col min="13826" max="13826" width="11.7265625" customWidth="1"/>
    <col min="13827" max="13827" width="12.1796875" customWidth="1"/>
    <col min="13828" max="13828" width="16.81640625" customWidth="1"/>
    <col min="13829" max="13829" width="4.1796875" customWidth="1"/>
    <col min="13830" max="13830" width="10.7265625" customWidth="1"/>
    <col min="13831" max="13831" width="13.26953125" customWidth="1"/>
    <col min="13832" max="13832" width="16.81640625" customWidth="1"/>
    <col min="13833" max="13833" width="2.453125" customWidth="1"/>
    <col min="13834" max="13834" width="15.7265625" customWidth="1"/>
    <col min="13835" max="13835" width="16.453125" customWidth="1"/>
    <col min="13836" max="13837" width="11.81640625" customWidth="1"/>
    <col min="14081" max="14081" width="5.7265625" customWidth="1"/>
    <col min="14082" max="14082" width="11.7265625" customWidth="1"/>
    <col min="14083" max="14083" width="12.1796875" customWidth="1"/>
    <col min="14084" max="14084" width="16.81640625" customWidth="1"/>
    <col min="14085" max="14085" width="4.1796875" customWidth="1"/>
    <col min="14086" max="14086" width="10.7265625" customWidth="1"/>
    <col min="14087" max="14087" width="13.26953125" customWidth="1"/>
    <col min="14088" max="14088" width="16.81640625" customWidth="1"/>
    <col min="14089" max="14089" width="2.453125" customWidth="1"/>
    <col min="14090" max="14090" width="15.7265625" customWidth="1"/>
    <col min="14091" max="14091" width="16.453125" customWidth="1"/>
    <col min="14092" max="14093" width="11.81640625" customWidth="1"/>
    <col min="14337" max="14337" width="5.7265625" customWidth="1"/>
    <col min="14338" max="14338" width="11.7265625" customWidth="1"/>
    <col min="14339" max="14339" width="12.1796875" customWidth="1"/>
    <col min="14340" max="14340" width="16.81640625" customWidth="1"/>
    <col min="14341" max="14341" width="4.1796875" customWidth="1"/>
    <col min="14342" max="14342" width="10.7265625" customWidth="1"/>
    <col min="14343" max="14343" width="13.26953125" customWidth="1"/>
    <col min="14344" max="14344" width="16.81640625" customWidth="1"/>
    <col min="14345" max="14345" width="2.453125" customWidth="1"/>
    <col min="14346" max="14346" width="15.7265625" customWidth="1"/>
    <col min="14347" max="14347" width="16.453125" customWidth="1"/>
    <col min="14348" max="14349" width="11.81640625" customWidth="1"/>
    <col min="14593" max="14593" width="5.7265625" customWidth="1"/>
    <col min="14594" max="14594" width="11.7265625" customWidth="1"/>
    <col min="14595" max="14595" width="12.1796875" customWidth="1"/>
    <col min="14596" max="14596" width="16.81640625" customWidth="1"/>
    <col min="14597" max="14597" width="4.1796875" customWidth="1"/>
    <col min="14598" max="14598" width="10.7265625" customWidth="1"/>
    <col min="14599" max="14599" width="13.26953125" customWidth="1"/>
    <col min="14600" max="14600" width="16.81640625" customWidth="1"/>
    <col min="14601" max="14601" width="2.453125" customWidth="1"/>
    <col min="14602" max="14602" width="15.7265625" customWidth="1"/>
    <col min="14603" max="14603" width="16.453125" customWidth="1"/>
    <col min="14604" max="14605" width="11.81640625" customWidth="1"/>
    <col min="14849" max="14849" width="5.7265625" customWidth="1"/>
    <col min="14850" max="14850" width="11.7265625" customWidth="1"/>
    <col min="14851" max="14851" width="12.1796875" customWidth="1"/>
    <col min="14852" max="14852" width="16.81640625" customWidth="1"/>
    <col min="14853" max="14853" width="4.1796875" customWidth="1"/>
    <col min="14854" max="14854" width="10.7265625" customWidth="1"/>
    <col min="14855" max="14855" width="13.26953125" customWidth="1"/>
    <col min="14856" max="14856" width="16.81640625" customWidth="1"/>
    <col min="14857" max="14857" width="2.453125" customWidth="1"/>
    <col min="14858" max="14858" width="15.7265625" customWidth="1"/>
    <col min="14859" max="14859" width="16.453125" customWidth="1"/>
    <col min="14860" max="14861" width="11.81640625" customWidth="1"/>
    <col min="15105" max="15105" width="5.7265625" customWidth="1"/>
    <col min="15106" max="15106" width="11.7265625" customWidth="1"/>
    <col min="15107" max="15107" width="12.1796875" customWidth="1"/>
    <col min="15108" max="15108" width="16.81640625" customWidth="1"/>
    <col min="15109" max="15109" width="4.1796875" customWidth="1"/>
    <col min="15110" max="15110" width="10.7265625" customWidth="1"/>
    <col min="15111" max="15111" width="13.26953125" customWidth="1"/>
    <col min="15112" max="15112" width="16.81640625" customWidth="1"/>
    <col min="15113" max="15113" width="2.453125" customWidth="1"/>
    <col min="15114" max="15114" width="15.7265625" customWidth="1"/>
    <col min="15115" max="15115" width="16.453125" customWidth="1"/>
    <col min="15116" max="15117" width="11.81640625" customWidth="1"/>
    <col min="15361" max="15361" width="5.7265625" customWidth="1"/>
    <col min="15362" max="15362" width="11.7265625" customWidth="1"/>
    <col min="15363" max="15363" width="12.1796875" customWidth="1"/>
    <col min="15364" max="15364" width="16.81640625" customWidth="1"/>
    <col min="15365" max="15365" width="4.1796875" customWidth="1"/>
    <col min="15366" max="15366" width="10.7265625" customWidth="1"/>
    <col min="15367" max="15367" width="13.26953125" customWidth="1"/>
    <col min="15368" max="15368" width="16.81640625" customWidth="1"/>
    <col min="15369" max="15369" width="2.453125" customWidth="1"/>
    <col min="15370" max="15370" width="15.7265625" customWidth="1"/>
    <col min="15371" max="15371" width="16.453125" customWidth="1"/>
    <col min="15372" max="15373" width="11.81640625" customWidth="1"/>
    <col min="15617" max="15617" width="5.7265625" customWidth="1"/>
    <col min="15618" max="15618" width="11.7265625" customWidth="1"/>
    <col min="15619" max="15619" width="12.1796875" customWidth="1"/>
    <col min="15620" max="15620" width="16.81640625" customWidth="1"/>
    <col min="15621" max="15621" width="4.1796875" customWidth="1"/>
    <col min="15622" max="15622" width="10.7265625" customWidth="1"/>
    <col min="15623" max="15623" width="13.26953125" customWidth="1"/>
    <col min="15624" max="15624" width="16.81640625" customWidth="1"/>
    <col min="15625" max="15625" width="2.453125" customWidth="1"/>
    <col min="15626" max="15626" width="15.7265625" customWidth="1"/>
    <col min="15627" max="15627" width="16.453125" customWidth="1"/>
    <col min="15628" max="15629" width="11.81640625" customWidth="1"/>
    <col min="15873" max="15873" width="5.7265625" customWidth="1"/>
    <col min="15874" max="15874" width="11.7265625" customWidth="1"/>
    <col min="15875" max="15875" width="12.1796875" customWidth="1"/>
    <col min="15876" max="15876" width="16.81640625" customWidth="1"/>
    <col min="15877" max="15877" width="4.1796875" customWidth="1"/>
    <col min="15878" max="15878" width="10.7265625" customWidth="1"/>
    <col min="15879" max="15879" width="13.26953125" customWidth="1"/>
    <col min="15880" max="15880" width="16.81640625" customWidth="1"/>
    <col min="15881" max="15881" width="2.453125" customWidth="1"/>
    <col min="15882" max="15882" width="15.7265625" customWidth="1"/>
    <col min="15883" max="15883" width="16.453125" customWidth="1"/>
    <col min="15884" max="15885" width="11.81640625" customWidth="1"/>
    <col min="16129" max="16129" width="5.7265625" customWidth="1"/>
    <col min="16130" max="16130" width="11.7265625" customWidth="1"/>
    <col min="16131" max="16131" width="12.1796875" customWidth="1"/>
    <col min="16132" max="16132" width="16.81640625" customWidth="1"/>
    <col min="16133" max="16133" width="4.1796875" customWidth="1"/>
    <col min="16134" max="16134" width="10.7265625" customWidth="1"/>
    <col min="16135" max="16135" width="13.26953125" customWidth="1"/>
    <col min="16136" max="16136" width="16.81640625" customWidth="1"/>
    <col min="16137" max="16137" width="2.453125" customWidth="1"/>
    <col min="16138" max="16138" width="15.7265625" customWidth="1"/>
    <col min="16139" max="16139" width="16.453125" customWidth="1"/>
    <col min="16140" max="16141" width="11.81640625" customWidth="1"/>
  </cols>
  <sheetData>
    <row r="1" spans="1:12" ht="24" customHeight="1" x14ac:dyDescent="0.45">
      <c r="A1" s="136" t="s">
        <v>305</v>
      </c>
      <c r="B1" s="137"/>
      <c r="C1" s="137"/>
      <c r="D1" s="137"/>
      <c r="E1" s="137"/>
      <c r="F1" s="137"/>
      <c r="G1" s="138"/>
      <c r="H1" s="138"/>
    </row>
    <row r="2" spans="1:12" hidden="1" x14ac:dyDescent="0.35">
      <c r="A2" s="102" t="s">
        <v>306</v>
      </c>
      <c r="B2" s="1"/>
      <c r="C2" s="1"/>
      <c r="D2" s="1"/>
      <c r="E2" s="1"/>
      <c r="F2" s="1"/>
      <c r="G2" s="1"/>
      <c r="H2" s="103" t="s">
        <v>307</v>
      </c>
    </row>
    <row r="3" spans="1:12" x14ac:dyDescent="0.35">
      <c r="A3" s="1"/>
      <c r="B3" s="1"/>
      <c r="C3" s="1"/>
      <c r="D3" s="1"/>
      <c r="E3" s="1"/>
      <c r="F3" s="1"/>
      <c r="G3" s="1"/>
      <c r="H3" s="1"/>
      <c r="J3" s="9" t="s">
        <v>308</v>
      </c>
    </row>
    <row r="4" spans="1:12" x14ac:dyDescent="0.35">
      <c r="A4" s="143" t="s">
        <v>309</v>
      </c>
      <c r="B4" s="146"/>
      <c r="C4" s="146"/>
      <c r="D4" s="146"/>
      <c r="E4" s="104" t="s">
        <v>310</v>
      </c>
      <c r="F4" s="143" t="s">
        <v>311</v>
      </c>
      <c r="G4" s="144"/>
      <c r="H4" s="144"/>
      <c r="J4" s="105" t="s">
        <v>312</v>
      </c>
      <c r="K4" s="105" t="s">
        <v>313</v>
      </c>
      <c r="L4" s="105" t="s">
        <v>314</v>
      </c>
    </row>
    <row r="5" spans="1:12" ht="15" customHeight="1" x14ac:dyDescent="0.35">
      <c r="A5" s="128"/>
      <c r="B5" s="128"/>
      <c r="C5" s="129" t="s">
        <v>315</v>
      </c>
      <c r="D5" s="145">
        <v>0</v>
      </c>
      <c r="E5" s="1"/>
      <c r="F5" s="1"/>
      <c r="G5" s="106" t="s">
        <v>316</v>
      </c>
      <c r="H5" s="107">
        <f>D6/D11</f>
        <v>8.219178082191781E-5</v>
      </c>
      <c r="J5" s="108" t="s">
        <v>317</v>
      </c>
      <c r="K5">
        <v>1</v>
      </c>
      <c r="L5">
        <v>12</v>
      </c>
    </row>
    <row r="6" spans="1:12" ht="15" customHeight="1" x14ac:dyDescent="0.35">
      <c r="A6" s="128"/>
      <c r="B6" s="128"/>
      <c r="C6" s="129" t="s">
        <v>318</v>
      </c>
      <c r="D6" s="109">
        <v>0.03</v>
      </c>
      <c r="E6" s="1"/>
      <c r="G6" s="106" t="s">
        <v>319</v>
      </c>
      <c r="H6" s="106">
        <f ca="1">MAX(A18:A799)</f>
        <v>1</v>
      </c>
      <c r="J6" s="108" t="s">
        <v>320</v>
      </c>
      <c r="K6">
        <v>2</v>
      </c>
      <c r="L6">
        <v>6</v>
      </c>
    </row>
    <row r="7" spans="1:12" ht="15" customHeight="1" x14ac:dyDescent="0.35">
      <c r="A7" s="128"/>
      <c r="B7" s="128"/>
      <c r="C7" s="129" t="s">
        <v>321</v>
      </c>
      <c r="D7" s="110">
        <v>20</v>
      </c>
      <c r="E7" s="1"/>
      <c r="F7" s="1"/>
      <c r="G7" s="106" t="s">
        <v>322</v>
      </c>
      <c r="H7" s="111">
        <f ca="1">SUM(C20:C799)</f>
        <v>0</v>
      </c>
      <c r="J7" s="108" t="s">
        <v>323</v>
      </c>
      <c r="K7">
        <v>4</v>
      </c>
      <c r="L7">
        <v>3</v>
      </c>
    </row>
    <row r="8" spans="1:12" ht="15" customHeight="1" x14ac:dyDescent="0.35">
      <c r="A8" s="128"/>
      <c r="B8" s="128"/>
      <c r="C8" s="129" t="s">
        <v>324</v>
      </c>
      <c r="D8" s="112">
        <v>44197</v>
      </c>
      <c r="E8" s="1"/>
      <c r="F8" s="1"/>
      <c r="G8" s="106" t="s">
        <v>325</v>
      </c>
      <c r="H8" s="111">
        <f ca="1">SUM(D20:D800)</f>
        <v>0</v>
      </c>
      <c r="J8" s="108" t="s">
        <v>326</v>
      </c>
      <c r="K8">
        <v>6</v>
      </c>
      <c r="L8">
        <v>2</v>
      </c>
    </row>
    <row r="9" spans="1:12" ht="15" customHeight="1" x14ac:dyDescent="0.35">
      <c r="A9" s="128"/>
      <c r="B9" s="128"/>
      <c r="C9" s="129" t="s">
        <v>327</v>
      </c>
      <c r="D9" s="112">
        <v>44228</v>
      </c>
      <c r="E9" s="1"/>
      <c r="F9" s="1"/>
      <c r="G9" s="149" t="s">
        <v>328</v>
      </c>
      <c r="H9" s="150">
        <f ca="1">IF(D12="",0,OFFSET(C18,D12+1,0,1,1))</f>
        <v>0</v>
      </c>
      <c r="J9" s="108" t="s">
        <v>329</v>
      </c>
      <c r="K9">
        <v>12</v>
      </c>
      <c r="L9">
        <v>1</v>
      </c>
    </row>
    <row r="10" spans="1:12" ht="15" customHeight="1" x14ac:dyDescent="0.35">
      <c r="A10" s="128"/>
      <c r="B10" s="128"/>
      <c r="C10" s="129" t="s">
        <v>330</v>
      </c>
      <c r="D10" s="112" t="s">
        <v>329</v>
      </c>
      <c r="E10" s="1"/>
      <c r="F10" s="1"/>
      <c r="G10" s="1"/>
      <c r="H10" s="113" t="str">
        <f ca="1">IF(AND(NOT(H799=""),H799&gt;0.004),"ERROR: Limit is "&amp;OFFSET(A800,-1,0,1,1)&amp;" payments",".")</f>
        <v>.</v>
      </c>
      <c r="J10" s="108" t="s">
        <v>331</v>
      </c>
      <c r="K10">
        <v>24</v>
      </c>
      <c r="L10">
        <v>0.5</v>
      </c>
    </row>
    <row r="11" spans="1:12" ht="15" customHeight="1" x14ac:dyDescent="0.35">
      <c r="A11" s="128"/>
      <c r="B11" s="128"/>
      <c r="C11" s="129" t="s">
        <v>332</v>
      </c>
      <c r="D11" s="153">
        <v>365</v>
      </c>
      <c r="E11" s="1"/>
      <c r="J11" s="108" t="s">
        <v>333</v>
      </c>
      <c r="K11">
        <v>26</v>
      </c>
      <c r="L11" s="108" t="s">
        <v>334</v>
      </c>
    </row>
    <row r="12" spans="1:12" ht="15" customHeight="1" x14ac:dyDescent="0.35">
      <c r="A12" s="151"/>
      <c r="B12" s="151"/>
      <c r="C12" s="149" t="s">
        <v>335</v>
      </c>
      <c r="D12" s="152"/>
      <c r="E12" s="1"/>
      <c r="J12" s="108" t="s">
        <v>336</v>
      </c>
      <c r="K12">
        <v>52</v>
      </c>
      <c r="L12" s="108" t="s">
        <v>334</v>
      </c>
    </row>
    <row r="13" spans="1:12" ht="15" customHeight="1" x14ac:dyDescent="0.35">
      <c r="E13" s="1"/>
      <c r="F13" s="1"/>
      <c r="G13" s="114"/>
      <c r="J13" s="115" t="s">
        <v>337</v>
      </c>
      <c r="K13" s="116">
        <f>INDEX(K5:K12,MATCH($D$10,J5:J12,0))</f>
        <v>12</v>
      </c>
      <c r="L13" s="115">
        <f>INDEX(L5:L12,MATCH($D$10,J5:J12,0))</f>
        <v>1</v>
      </c>
    </row>
    <row r="14" spans="1:12" ht="15.5" x14ac:dyDescent="0.35">
      <c r="A14" s="1"/>
      <c r="B14" s="1"/>
      <c r="C14" s="106" t="str">
        <f>"Est. "&amp;D10&amp;" Payment"</f>
        <v>Est. Monthly Payment</v>
      </c>
      <c r="D14" s="117">
        <f>IF(roundOpt,ROUND(-PMT((1+D6/$D$11)^(365/$K$13)-1,$D$7*$K$13,$D$5),2),-PMT((1+D6/$D$11)^(365/$K$13)-1,$D$7*$K$13,$D$5))</f>
        <v>0</v>
      </c>
      <c r="E14" s="118" t="s">
        <v>338</v>
      </c>
      <c r="F14" s="1"/>
      <c r="G14" s="1"/>
    </row>
    <row r="15" spans="1:12" ht="15.5" x14ac:dyDescent="0.35">
      <c r="A15" s="1"/>
      <c r="B15" s="1"/>
      <c r="C15" s="106" t="str">
        <f>"Actual "&amp;D10&amp;" Payment"</f>
        <v>Actual Monthly Payment</v>
      </c>
      <c r="D15" s="119">
        <v>429.86</v>
      </c>
      <c r="E15" s="120" t="b">
        <v>0</v>
      </c>
      <c r="F15" s="1"/>
      <c r="G15" s="1"/>
      <c r="H15" s="1"/>
    </row>
    <row r="16" spans="1:12" ht="15" customHeight="1" x14ac:dyDescent="0.35">
      <c r="E16" s="1"/>
      <c r="F16" s="1"/>
      <c r="G16" s="1"/>
    </row>
    <row r="17" spans="1:12" ht="15.5" x14ac:dyDescent="0.35">
      <c r="A17" s="309" t="s">
        <v>339</v>
      </c>
      <c r="B17" s="309"/>
      <c r="C17" s="309"/>
      <c r="D17" s="309"/>
      <c r="E17" s="121"/>
      <c r="F17" s="121"/>
      <c r="G17" s="121"/>
      <c r="H17" s="122" t="b">
        <v>1</v>
      </c>
      <c r="J17" s="108"/>
      <c r="L17" s="108"/>
    </row>
    <row r="18" spans="1:12" ht="28.5" x14ac:dyDescent="0.35">
      <c r="A18" s="147" t="s">
        <v>340</v>
      </c>
      <c r="B18" s="148" t="s">
        <v>7</v>
      </c>
      <c r="C18" s="148" t="s">
        <v>341</v>
      </c>
      <c r="D18" s="148" t="s">
        <v>342</v>
      </c>
      <c r="E18" s="148"/>
      <c r="F18" s="148" t="s">
        <v>343</v>
      </c>
      <c r="G18" s="148" t="s">
        <v>344</v>
      </c>
      <c r="H18" s="148" t="s">
        <v>345</v>
      </c>
      <c r="J18" s="108"/>
    </row>
    <row r="19" spans="1:12" x14ac:dyDescent="0.35">
      <c r="A19" s="130"/>
      <c r="B19" s="131">
        <f>D8-1</f>
        <v>44196</v>
      </c>
      <c r="C19" s="130"/>
      <c r="D19" s="130"/>
      <c r="E19" s="130"/>
      <c r="F19" s="130"/>
      <c r="G19" s="132">
        <f>$D$5</f>
        <v>0</v>
      </c>
      <c r="H19" s="132">
        <f>$D$5</f>
        <v>0</v>
      </c>
      <c r="I19" s="123"/>
      <c r="J19" s="108"/>
    </row>
    <row r="20" spans="1:12" x14ac:dyDescent="0.35">
      <c r="A20" s="124">
        <v>1</v>
      </c>
      <c r="B20" s="125">
        <f t="shared" ref="B20:B83" si="0">IF(A20="","",IF($K$13=26,(A20-1)*14+$D$9,IF($K$13=52,(A20-1)*7+$D$9,DATE(YEAR($D$9),MONTH($D$9)+(A20-1)*$L$13,IF($K$13=24,IF((MOD(A20-1,2))=1,DAY($D$9)+14,DAY($D$9)),DAY($D$9))))))</f>
        <v>44228</v>
      </c>
      <c r="C20" s="126">
        <f t="shared" ref="C20:C83" si="1">IF(A20="","",IF(A20=$D$12,H19+D20,IF(IF($E$15,$D$15,$D$14)&gt;H19+D20,H19+D20,IF($E$15,$D$15,$D$14))))</f>
        <v>0</v>
      </c>
      <c r="D20" s="126">
        <f t="shared" ref="D20:D83" si="2">IF(B20="","",IF(roundOpt,ROUND((B20-B19)*$H$5*G19,2),(B20-B19)*$H$5*G19))</f>
        <v>0</v>
      </c>
      <c r="F20" s="126">
        <f t="shared" ref="F20:F83" si="3">IF(B20="","",IF(C20&gt;F19+D20,0,F19+D20-C20))</f>
        <v>0</v>
      </c>
      <c r="G20" s="126">
        <f t="shared" ref="G20:G83" si="4">IF(B20="","",IF(C20&gt;D20+F19,G19+F19+D20-C20,G19))</f>
        <v>0</v>
      </c>
      <c r="H20" s="126">
        <f t="shared" ref="H20:H83" si="5">IF(B20="","",G20+F20)</f>
        <v>0</v>
      </c>
      <c r="J20" s="108"/>
    </row>
    <row r="21" spans="1:12" x14ac:dyDescent="0.35">
      <c r="A21" s="124" t="str">
        <f ca="1">IF(OR(H20&lt;=0,H20=""),"",OFFSET(A21,-1,0,1,1)+1)</f>
        <v/>
      </c>
      <c r="B21" s="125" t="str">
        <f t="shared" ca="1" si="0"/>
        <v/>
      </c>
      <c r="C21" s="126" t="str">
        <f t="shared" ca="1" si="1"/>
        <v/>
      </c>
      <c r="D21" s="126" t="str">
        <f t="shared" ca="1" si="2"/>
        <v/>
      </c>
      <c r="F21" s="126" t="str">
        <f t="shared" ca="1" si="3"/>
        <v/>
      </c>
      <c r="G21" s="126" t="str">
        <f t="shared" ca="1" si="4"/>
        <v/>
      </c>
      <c r="H21" s="126" t="str">
        <f t="shared" ca="1" si="5"/>
        <v/>
      </c>
      <c r="J21" s="108"/>
    </row>
    <row r="22" spans="1:12" x14ac:dyDescent="0.35">
      <c r="A22" s="124" t="str">
        <f t="shared" ref="A22:A85" ca="1" si="6">IF(OR(H21&lt;=0,H21=""),"",OFFSET(A22,-1,0,1,1)+1)</f>
        <v/>
      </c>
      <c r="B22" s="125" t="str">
        <f t="shared" ca="1" si="0"/>
        <v/>
      </c>
      <c r="C22" s="126" t="str">
        <f t="shared" ca="1" si="1"/>
        <v/>
      </c>
      <c r="D22" s="126" t="str">
        <f t="shared" ca="1" si="2"/>
        <v/>
      </c>
      <c r="F22" s="126" t="str">
        <f t="shared" ca="1" si="3"/>
        <v/>
      </c>
      <c r="G22" s="126" t="str">
        <f t="shared" ca="1" si="4"/>
        <v/>
      </c>
      <c r="H22" s="126" t="str">
        <f t="shared" ca="1" si="5"/>
        <v/>
      </c>
      <c r="J22" s="108"/>
    </row>
    <row r="23" spans="1:12" x14ac:dyDescent="0.35">
      <c r="A23" s="124" t="str">
        <f t="shared" ca="1" si="6"/>
        <v/>
      </c>
      <c r="B23" s="125" t="str">
        <f t="shared" ca="1" si="0"/>
        <v/>
      </c>
      <c r="C23" s="126" t="str">
        <f t="shared" ca="1" si="1"/>
        <v/>
      </c>
      <c r="D23" s="126" t="str">
        <f t="shared" ca="1" si="2"/>
        <v/>
      </c>
      <c r="F23" s="126" t="str">
        <f t="shared" ca="1" si="3"/>
        <v/>
      </c>
      <c r="G23" s="126" t="str">
        <f t="shared" ca="1" si="4"/>
        <v/>
      </c>
      <c r="H23" s="126" t="str">
        <f t="shared" ca="1" si="5"/>
        <v/>
      </c>
      <c r="J23" s="108"/>
    </row>
    <row r="24" spans="1:12" x14ac:dyDescent="0.35">
      <c r="A24" s="124" t="str">
        <f t="shared" ca="1" si="6"/>
        <v/>
      </c>
      <c r="B24" s="125" t="str">
        <f t="shared" ca="1" si="0"/>
        <v/>
      </c>
      <c r="C24" s="126" t="str">
        <f t="shared" ca="1" si="1"/>
        <v/>
      </c>
      <c r="D24" s="126" t="str">
        <f t="shared" ca="1" si="2"/>
        <v/>
      </c>
      <c r="F24" s="126" t="str">
        <f t="shared" ca="1" si="3"/>
        <v/>
      </c>
      <c r="G24" s="126" t="str">
        <f t="shared" ca="1" si="4"/>
        <v/>
      </c>
      <c r="H24" s="126" t="str">
        <f t="shared" ca="1" si="5"/>
        <v/>
      </c>
      <c r="J24" s="108"/>
    </row>
    <row r="25" spans="1:12" x14ac:dyDescent="0.35">
      <c r="A25" s="124" t="str">
        <f t="shared" ca="1" si="6"/>
        <v/>
      </c>
      <c r="B25" s="125" t="str">
        <f t="shared" ca="1" si="0"/>
        <v/>
      </c>
      <c r="C25" s="126" t="str">
        <f t="shared" ca="1" si="1"/>
        <v/>
      </c>
      <c r="D25" s="126" t="str">
        <f t="shared" ca="1" si="2"/>
        <v/>
      </c>
      <c r="F25" s="126" t="str">
        <f t="shared" ca="1" si="3"/>
        <v/>
      </c>
      <c r="G25" s="126" t="str">
        <f t="shared" ca="1" si="4"/>
        <v/>
      </c>
      <c r="H25" s="126" t="str">
        <f t="shared" ca="1" si="5"/>
        <v/>
      </c>
      <c r="J25" s="108"/>
    </row>
    <row r="26" spans="1:12" x14ac:dyDescent="0.35">
      <c r="A26" s="124" t="str">
        <f t="shared" ca="1" si="6"/>
        <v/>
      </c>
      <c r="B26" s="125" t="str">
        <f t="shared" ca="1" si="0"/>
        <v/>
      </c>
      <c r="C26" s="126" t="str">
        <f t="shared" ca="1" si="1"/>
        <v/>
      </c>
      <c r="D26" s="126" t="str">
        <f t="shared" ca="1" si="2"/>
        <v/>
      </c>
      <c r="F26" s="126" t="str">
        <f t="shared" ca="1" si="3"/>
        <v/>
      </c>
      <c r="G26" s="126" t="str">
        <f t="shared" ca="1" si="4"/>
        <v/>
      </c>
      <c r="H26" s="126" t="str">
        <f t="shared" ca="1" si="5"/>
        <v/>
      </c>
      <c r="J26" s="108"/>
    </row>
    <row r="27" spans="1:12" x14ac:dyDescent="0.35">
      <c r="A27" s="124" t="str">
        <f t="shared" ca="1" si="6"/>
        <v/>
      </c>
      <c r="B27" s="125" t="str">
        <f t="shared" ca="1" si="0"/>
        <v/>
      </c>
      <c r="C27" s="126" t="str">
        <f t="shared" ca="1" si="1"/>
        <v/>
      </c>
      <c r="D27" s="126" t="str">
        <f t="shared" ca="1" si="2"/>
        <v/>
      </c>
      <c r="F27" s="126" t="str">
        <f t="shared" ca="1" si="3"/>
        <v/>
      </c>
      <c r="G27" s="126" t="str">
        <f t="shared" ca="1" si="4"/>
        <v/>
      </c>
      <c r="H27" s="126" t="str">
        <f t="shared" ca="1" si="5"/>
        <v/>
      </c>
      <c r="J27" s="108"/>
    </row>
    <row r="28" spans="1:12" x14ac:dyDescent="0.35">
      <c r="A28" s="124" t="str">
        <f t="shared" ca="1" si="6"/>
        <v/>
      </c>
      <c r="B28" s="125" t="str">
        <f t="shared" ca="1" si="0"/>
        <v/>
      </c>
      <c r="C28" s="126" t="str">
        <f t="shared" ca="1" si="1"/>
        <v/>
      </c>
      <c r="D28" s="126" t="str">
        <f t="shared" ca="1" si="2"/>
        <v/>
      </c>
      <c r="F28" s="126" t="str">
        <f t="shared" ca="1" si="3"/>
        <v/>
      </c>
      <c r="G28" s="126" t="str">
        <f t="shared" ca="1" si="4"/>
        <v/>
      </c>
      <c r="H28" s="126" t="str">
        <f t="shared" ca="1" si="5"/>
        <v/>
      </c>
      <c r="J28" s="108"/>
    </row>
    <row r="29" spans="1:12" x14ac:dyDescent="0.35">
      <c r="A29" s="124" t="str">
        <f t="shared" ca="1" si="6"/>
        <v/>
      </c>
      <c r="B29" s="125" t="str">
        <f t="shared" ca="1" si="0"/>
        <v/>
      </c>
      <c r="C29" s="126" t="str">
        <f t="shared" ca="1" si="1"/>
        <v/>
      </c>
      <c r="D29" s="126" t="str">
        <f t="shared" ca="1" si="2"/>
        <v/>
      </c>
      <c r="F29" s="126" t="str">
        <f t="shared" ca="1" si="3"/>
        <v/>
      </c>
      <c r="G29" s="126" t="str">
        <f t="shared" ca="1" si="4"/>
        <v/>
      </c>
      <c r="H29" s="126" t="str">
        <f t="shared" ca="1" si="5"/>
        <v/>
      </c>
      <c r="J29" s="108"/>
    </row>
    <row r="30" spans="1:12" x14ac:dyDescent="0.35">
      <c r="A30" s="124" t="str">
        <f t="shared" ca="1" si="6"/>
        <v/>
      </c>
      <c r="B30" s="125" t="str">
        <f t="shared" ca="1" si="0"/>
        <v/>
      </c>
      <c r="C30" s="126" t="str">
        <f t="shared" ca="1" si="1"/>
        <v/>
      </c>
      <c r="D30" s="126" t="str">
        <f t="shared" ca="1" si="2"/>
        <v/>
      </c>
      <c r="F30" s="126" t="str">
        <f t="shared" ca="1" si="3"/>
        <v/>
      </c>
      <c r="G30" s="126" t="str">
        <f t="shared" ca="1" si="4"/>
        <v/>
      </c>
      <c r="H30" s="126" t="str">
        <f t="shared" ca="1" si="5"/>
        <v/>
      </c>
      <c r="J30" s="108"/>
    </row>
    <row r="31" spans="1:12" x14ac:dyDescent="0.35">
      <c r="A31" s="124" t="str">
        <f t="shared" ca="1" si="6"/>
        <v/>
      </c>
      <c r="B31" s="125" t="str">
        <f t="shared" ca="1" si="0"/>
        <v/>
      </c>
      <c r="C31" s="126" t="str">
        <f t="shared" ca="1" si="1"/>
        <v/>
      </c>
      <c r="D31" s="126" t="str">
        <f t="shared" ca="1" si="2"/>
        <v/>
      </c>
      <c r="F31" s="126" t="str">
        <f t="shared" ca="1" si="3"/>
        <v/>
      </c>
      <c r="G31" s="126" t="str">
        <f t="shared" ca="1" si="4"/>
        <v/>
      </c>
      <c r="H31" s="126" t="str">
        <f t="shared" ca="1" si="5"/>
        <v/>
      </c>
      <c r="J31" s="108"/>
    </row>
    <row r="32" spans="1:12" x14ac:dyDescent="0.35">
      <c r="A32" s="124" t="str">
        <f t="shared" ca="1" si="6"/>
        <v/>
      </c>
      <c r="B32" s="125" t="str">
        <f t="shared" ca="1" si="0"/>
        <v/>
      </c>
      <c r="C32" s="126" t="str">
        <f t="shared" ca="1" si="1"/>
        <v/>
      </c>
      <c r="D32" s="126" t="str">
        <f t="shared" ca="1" si="2"/>
        <v/>
      </c>
      <c r="F32" s="126" t="str">
        <f t="shared" ca="1" si="3"/>
        <v/>
      </c>
      <c r="G32" s="126" t="str">
        <f t="shared" ca="1" si="4"/>
        <v/>
      </c>
      <c r="H32" s="126" t="str">
        <f t="shared" ca="1" si="5"/>
        <v/>
      </c>
      <c r="J32" s="108"/>
    </row>
    <row r="33" spans="1:10" x14ac:dyDescent="0.35">
      <c r="A33" s="124" t="str">
        <f t="shared" ca="1" si="6"/>
        <v/>
      </c>
      <c r="B33" s="125" t="str">
        <f t="shared" ca="1" si="0"/>
        <v/>
      </c>
      <c r="C33" s="126" t="str">
        <f t="shared" ca="1" si="1"/>
        <v/>
      </c>
      <c r="D33" s="126" t="str">
        <f t="shared" ca="1" si="2"/>
        <v/>
      </c>
      <c r="F33" s="126" t="str">
        <f t="shared" ca="1" si="3"/>
        <v/>
      </c>
      <c r="G33" s="126" t="str">
        <f t="shared" ca="1" si="4"/>
        <v/>
      </c>
      <c r="H33" s="126" t="str">
        <f t="shared" ca="1" si="5"/>
        <v/>
      </c>
      <c r="J33" s="108"/>
    </row>
    <row r="34" spans="1:10" x14ac:dyDescent="0.35">
      <c r="A34" s="124" t="str">
        <f t="shared" ca="1" si="6"/>
        <v/>
      </c>
      <c r="B34" s="125" t="str">
        <f t="shared" ca="1" si="0"/>
        <v/>
      </c>
      <c r="C34" s="126" t="str">
        <f t="shared" ca="1" si="1"/>
        <v/>
      </c>
      <c r="D34" s="126" t="str">
        <f t="shared" ca="1" si="2"/>
        <v/>
      </c>
      <c r="F34" s="126" t="str">
        <f t="shared" ca="1" si="3"/>
        <v/>
      </c>
      <c r="G34" s="126" t="str">
        <f t="shared" ca="1" si="4"/>
        <v/>
      </c>
      <c r="H34" s="126" t="str">
        <f t="shared" ca="1" si="5"/>
        <v/>
      </c>
      <c r="J34" s="108"/>
    </row>
    <row r="35" spans="1:10" x14ac:dyDescent="0.35">
      <c r="A35" s="124" t="str">
        <f t="shared" ca="1" si="6"/>
        <v/>
      </c>
      <c r="B35" s="125" t="str">
        <f t="shared" ca="1" si="0"/>
        <v/>
      </c>
      <c r="C35" s="126" t="str">
        <f t="shared" ca="1" si="1"/>
        <v/>
      </c>
      <c r="D35" s="126" t="str">
        <f t="shared" ca="1" si="2"/>
        <v/>
      </c>
      <c r="F35" s="126" t="str">
        <f t="shared" ca="1" si="3"/>
        <v/>
      </c>
      <c r="G35" s="126" t="str">
        <f t="shared" ca="1" si="4"/>
        <v/>
      </c>
      <c r="H35" s="126" t="str">
        <f t="shared" ca="1" si="5"/>
        <v/>
      </c>
      <c r="J35" s="108"/>
    </row>
    <row r="36" spans="1:10" x14ac:dyDescent="0.35">
      <c r="A36" s="124" t="str">
        <f t="shared" ca="1" si="6"/>
        <v/>
      </c>
      <c r="B36" s="125" t="str">
        <f t="shared" ca="1" si="0"/>
        <v/>
      </c>
      <c r="C36" s="126" t="str">
        <f t="shared" ca="1" si="1"/>
        <v/>
      </c>
      <c r="D36" s="126" t="str">
        <f t="shared" ca="1" si="2"/>
        <v/>
      </c>
      <c r="F36" s="126" t="str">
        <f t="shared" ca="1" si="3"/>
        <v/>
      </c>
      <c r="G36" s="126" t="str">
        <f t="shared" ca="1" si="4"/>
        <v/>
      </c>
      <c r="H36" s="126" t="str">
        <f t="shared" ca="1" si="5"/>
        <v/>
      </c>
      <c r="J36" s="108"/>
    </row>
    <row r="37" spans="1:10" x14ac:dyDescent="0.35">
      <c r="A37" s="124" t="str">
        <f t="shared" ca="1" si="6"/>
        <v/>
      </c>
      <c r="B37" s="125" t="str">
        <f t="shared" ca="1" si="0"/>
        <v/>
      </c>
      <c r="C37" s="126" t="str">
        <f t="shared" ca="1" si="1"/>
        <v/>
      </c>
      <c r="D37" s="126" t="str">
        <f t="shared" ca="1" si="2"/>
        <v/>
      </c>
      <c r="F37" s="126" t="str">
        <f t="shared" ca="1" si="3"/>
        <v/>
      </c>
      <c r="G37" s="126" t="str">
        <f t="shared" ca="1" si="4"/>
        <v/>
      </c>
      <c r="H37" s="126" t="str">
        <f t="shared" ca="1" si="5"/>
        <v/>
      </c>
      <c r="J37" s="108"/>
    </row>
    <row r="38" spans="1:10" x14ac:dyDescent="0.35">
      <c r="A38" s="124" t="str">
        <f t="shared" ca="1" si="6"/>
        <v/>
      </c>
      <c r="B38" s="125" t="str">
        <f t="shared" ca="1" si="0"/>
        <v/>
      </c>
      <c r="C38" s="126" t="str">
        <f t="shared" ca="1" si="1"/>
        <v/>
      </c>
      <c r="D38" s="126" t="str">
        <f t="shared" ca="1" si="2"/>
        <v/>
      </c>
      <c r="F38" s="126" t="str">
        <f t="shared" ca="1" si="3"/>
        <v/>
      </c>
      <c r="G38" s="126" t="str">
        <f t="shared" ca="1" si="4"/>
        <v/>
      </c>
      <c r="H38" s="126" t="str">
        <f t="shared" ca="1" si="5"/>
        <v/>
      </c>
      <c r="J38" s="108"/>
    </row>
    <row r="39" spans="1:10" x14ac:dyDescent="0.35">
      <c r="A39" s="124" t="str">
        <f t="shared" ca="1" si="6"/>
        <v/>
      </c>
      <c r="B39" s="125" t="str">
        <f t="shared" ca="1" si="0"/>
        <v/>
      </c>
      <c r="C39" s="126" t="str">
        <f t="shared" ca="1" si="1"/>
        <v/>
      </c>
      <c r="D39" s="126" t="str">
        <f t="shared" ca="1" si="2"/>
        <v/>
      </c>
      <c r="F39" s="126" t="str">
        <f t="shared" ca="1" si="3"/>
        <v/>
      </c>
      <c r="G39" s="126" t="str">
        <f t="shared" ca="1" si="4"/>
        <v/>
      </c>
      <c r="H39" s="126" t="str">
        <f t="shared" ca="1" si="5"/>
        <v/>
      </c>
      <c r="J39" s="108"/>
    </row>
    <row r="40" spans="1:10" x14ac:dyDescent="0.35">
      <c r="A40" s="124" t="str">
        <f t="shared" ca="1" si="6"/>
        <v/>
      </c>
      <c r="B40" s="125" t="str">
        <f t="shared" ca="1" si="0"/>
        <v/>
      </c>
      <c r="C40" s="126" t="str">
        <f t="shared" ca="1" si="1"/>
        <v/>
      </c>
      <c r="D40" s="126" t="str">
        <f t="shared" ca="1" si="2"/>
        <v/>
      </c>
      <c r="F40" s="126" t="str">
        <f t="shared" ca="1" si="3"/>
        <v/>
      </c>
      <c r="G40" s="126" t="str">
        <f t="shared" ca="1" si="4"/>
        <v/>
      </c>
      <c r="H40" s="126" t="str">
        <f t="shared" ca="1" si="5"/>
        <v/>
      </c>
      <c r="J40" s="108"/>
    </row>
    <row r="41" spans="1:10" x14ac:dyDescent="0.35">
      <c r="A41" s="124" t="str">
        <f t="shared" ca="1" si="6"/>
        <v/>
      </c>
      <c r="B41" s="125" t="str">
        <f t="shared" ca="1" si="0"/>
        <v/>
      </c>
      <c r="C41" s="126" t="str">
        <f t="shared" ca="1" si="1"/>
        <v/>
      </c>
      <c r="D41" s="126" t="str">
        <f t="shared" ca="1" si="2"/>
        <v/>
      </c>
      <c r="F41" s="126" t="str">
        <f t="shared" ca="1" si="3"/>
        <v/>
      </c>
      <c r="G41" s="126" t="str">
        <f t="shared" ca="1" si="4"/>
        <v/>
      </c>
      <c r="H41" s="126" t="str">
        <f t="shared" ca="1" si="5"/>
        <v/>
      </c>
      <c r="J41" s="108"/>
    </row>
    <row r="42" spans="1:10" x14ac:dyDescent="0.35">
      <c r="A42" s="124" t="str">
        <f t="shared" ca="1" si="6"/>
        <v/>
      </c>
      <c r="B42" s="125" t="str">
        <f t="shared" ca="1" si="0"/>
        <v/>
      </c>
      <c r="C42" s="126" t="str">
        <f t="shared" ca="1" si="1"/>
        <v/>
      </c>
      <c r="D42" s="126" t="str">
        <f t="shared" ca="1" si="2"/>
        <v/>
      </c>
      <c r="F42" s="126" t="str">
        <f t="shared" ca="1" si="3"/>
        <v/>
      </c>
      <c r="G42" s="126" t="str">
        <f t="shared" ca="1" si="4"/>
        <v/>
      </c>
      <c r="H42" s="126" t="str">
        <f t="shared" ca="1" si="5"/>
        <v/>
      </c>
      <c r="J42" s="108"/>
    </row>
    <row r="43" spans="1:10" x14ac:dyDescent="0.35">
      <c r="A43" s="124" t="str">
        <f t="shared" ca="1" si="6"/>
        <v/>
      </c>
      <c r="B43" s="125" t="str">
        <f t="shared" ca="1" si="0"/>
        <v/>
      </c>
      <c r="C43" s="126" t="str">
        <f t="shared" ca="1" si="1"/>
        <v/>
      </c>
      <c r="D43" s="126" t="str">
        <f t="shared" ca="1" si="2"/>
        <v/>
      </c>
      <c r="F43" s="126" t="str">
        <f t="shared" ca="1" si="3"/>
        <v/>
      </c>
      <c r="G43" s="126" t="str">
        <f t="shared" ca="1" si="4"/>
        <v/>
      </c>
      <c r="H43" s="126" t="str">
        <f t="shared" ca="1" si="5"/>
        <v/>
      </c>
      <c r="J43" s="108"/>
    </row>
    <row r="44" spans="1:10" x14ac:dyDescent="0.35">
      <c r="A44" s="124" t="str">
        <f t="shared" ca="1" si="6"/>
        <v/>
      </c>
      <c r="B44" s="125" t="str">
        <f t="shared" ca="1" si="0"/>
        <v/>
      </c>
      <c r="C44" s="126" t="str">
        <f t="shared" ca="1" si="1"/>
        <v/>
      </c>
      <c r="D44" s="126" t="str">
        <f t="shared" ca="1" si="2"/>
        <v/>
      </c>
      <c r="F44" s="126" t="str">
        <f t="shared" ca="1" si="3"/>
        <v/>
      </c>
      <c r="G44" s="126" t="str">
        <f t="shared" ca="1" si="4"/>
        <v/>
      </c>
      <c r="H44" s="126" t="str">
        <f t="shared" ca="1" si="5"/>
        <v/>
      </c>
      <c r="J44" s="108"/>
    </row>
    <row r="45" spans="1:10" x14ac:dyDescent="0.35">
      <c r="A45" s="124" t="str">
        <f t="shared" ca="1" si="6"/>
        <v/>
      </c>
      <c r="B45" s="125" t="str">
        <f t="shared" ca="1" si="0"/>
        <v/>
      </c>
      <c r="C45" s="126" t="str">
        <f t="shared" ca="1" si="1"/>
        <v/>
      </c>
      <c r="D45" s="126" t="str">
        <f t="shared" ca="1" si="2"/>
        <v/>
      </c>
      <c r="F45" s="126" t="str">
        <f t="shared" ca="1" si="3"/>
        <v/>
      </c>
      <c r="G45" s="126" t="str">
        <f t="shared" ca="1" si="4"/>
        <v/>
      </c>
      <c r="H45" s="126" t="str">
        <f t="shared" ca="1" si="5"/>
        <v/>
      </c>
      <c r="J45" s="108"/>
    </row>
    <row r="46" spans="1:10" x14ac:dyDescent="0.35">
      <c r="A46" s="124" t="str">
        <f t="shared" ca="1" si="6"/>
        <v/>
      </c>
      <c r="B46" s="125" t="str">
        <f t="shared" ca="1" si="0"/>
        <v/>
      </c>
      <c r="C46" s="126" t="str">
        <f t="shared" ca="1" si="1"/>
        <v/>
      </c>
      <c r="D46" s="126" t="str">
        <f t="shared" ca="1" si="2"/>
        <v/>
      </c>
      <c r="F46" s="126" t="str">
        <f t="shared" ca="1" si="3"/>
        <v/>
      </c>
      <c r="G46" s="126" t="str">
        <f t="shared" ca="1" si="4"/>
        <v/>
      </c>
      <c r="H46" s="126" t="str">
        <f t="shared" ca="1" si="5"/>
        <v/>
      </c>
      <c r="J46" s="108"/>
    </row>
    <row r="47" spans="1:10" x14ac:dyDescent="0.35">
      <c r="A47" s="124" t="str">
        <f t="shared" ca="1" si="6"/>
        <v/>
      </c>
      <c r="B47" s="125" t="str">
        <f t="shared" ca="1" si="0"/>
        <v/>
      </c>
      <c r="C47" s="126" t="str">
        <f t="shared" ca="1" si="1"/>
        <v/>
      </c>
      <c r="D47" s="126" t="str">
        <f t="shared" ca="1" si="2"/>
        <v/>
      </c>
      <c r="F47" s="126" t="str">
        <f t="shared" ca="1" si="3"/>
        <v/>
      </c>
      <c r="G47" s="126" t="str">
        <f t="shared" ca="1" si="4"/>
        <v/>
      </c>
      <c r="H47" s="126" t="str">
        <f t="shared" ca="1" si="5"/>
        <v/>
      </c>
      <c r="J47" s="108"/>
    </row>
    <row r="48" spans="1:10" x14ac:dyDescent="0.35">
      <c r="A48" s="124" t="str">
        <f t="shared" ca="1" si="6"/>
        <v/>
      </c>
      <c r="B48" s="125" t="str">
        <f t="shared" ca="1" si="0"/>
        <v/>
      </c>
      <c r="C48" s="126" t="str">
        <f t="shared" ca="1" si="1"/>
        <v/>
      </c>
      <c r="D48" s="126" t="str">
        <f t="shared" ca="1" si="2"/>
        <v/>
      </c>
      <c r="F48" s="126" t="str">
        <f t="shared" ca="1" si="3"/>
        <v/>
      </c>
      <c r="G48" s="126" t="str">
        <f t="shared" ca="1" si="4"/>
        <v/>
      </c>
      <c r="H48" s="126" t="str">
        <f t="shared" ca="1" si="5"/>
        <v/>
      </c>
      <c r="J48" s="108"/>
    </row>
    <row r="49" spans="1:10" x14ac:dyDescent="0.35">
      <c r="A49" s="124" t="str">
        <f t="shared" ca="1" si="6"/>
        <v/>
      </c>
      <c r="B49" s="125" t="str">
        <f t="shared" ca="1" si="0"/>
        <v/>
      </c>
      <c r="C49" s="126" t="str">
        <f t="shared" ca="1" si="1"/>
        <v/>
      </c>
      <c r="D49" s="126" t="str">
        <f t="shared" ca="1" si="2"/>
        <v/>
      </c>
      <c r="F49" s="126" t="str">
        <f t="shared" ca="1" si="3"/>
        <v/>
      </c>
      <c r="G49" s="126" t="str">
        <f t="shared" ca="1" si="4"/>
        <v/>
      </c>
      <c r="H49" s="126" t="str">
        <f t="shared" ca="1" si="5"/>
        <v/>
      </c>
      <c r="J49" s="108"/>
    </row>
    <row r="50" spans="1:10" x14ac:dyDescent="0.35">
      <c r="A50" s="124" t="str">
        <f t="shared" ca="1" si="6"/>
        <v/>
      </c>
      <c r="B50" s="125" t="str">
        <f t="shared" ca="1" si="0"/>
        <v/>
      </c>
      <c r="C50" s="126" t="str">
        <f t="shared" ca="1" si="1"/>
        <v/>
      </c>
      <c r="D50" s="126" t="str">
        <f t="shared" ca="1" si="2"/>
        <v/>
      </c>
      <c r="F50" s="126" t="str">
        <f t="shared" ca="1" si="3"/>
        <v/>
      </c>
      <c r="G50" s="126" t="str">
        <f t="shared" ca="1" si="4"/>
        <v/>
      </c>
      <c r="H50" s="126" t="str">
        <f t="shared" ca="1" si="5"/>
        <v/>
      </c>
      <c r="J50" s="108"/>
    </row>
    <row r="51" spans="1:10" x14ac:dyDescent="0.35">
      <c r="A51" s="124" t="str">
        <f t="shared" ca="1" si="6"/>
        <v/>
      </c>
      <c r="B51" s="125" t="str">
        <f t="shared" ca="1" si="0"/>
        <v/>
      </c>
      <c r="C51" s="126" t="str">
        <f t="shared" ca="1" si="1"/>
        <v/>
      </c>
      <c r="D51" s="126" t="str">
        <f t="shared" ca="1" si="2"/>
        <v/>
      </c>
      <c r="F51" s="126" t="str">
        <f t="shared" ca="1" si="3"/>
        <v/>
      </c>
      <c r="G51" s="126" t="str">
        <f t="shared" ca="1" si="4"/>
        <v/>
      </c>
      <c r="H51" s="126" t="str">
        <f t="shared" ca="1" si="5"/>
        <v/>
      </c>
      <c r="J51" s="108"/>
    </row>
    <row r="52" spans="1:10" x14ac:dyDescent="0.35">
      <c r="A52" s="124" t="str">
        <f t="shared" ca="1" si="6"/>
        <v/>
      </c>
      <c r="B52" s="125" t="str">
        <f t="shared" ca="1" si="0"/>
        <v/>
      </c>
      <c r="C52" s="126" t="str">
        <f t="shared" ca="1" si="1"/>
        <v/>
      </c>
      <c r="D52" s="126" t="str">
        <f t="shared" ca="1" si="2"/>
        <v/>
      </c>
      <c r="F52" s="126" t="str">
        <f t="shared" ca="1" si="3"/>
        <v/>
      </c>
      <c r="G52" s="126" t="str">
        <f t="shared" ca="1" si="4"/>
        <v/>
      </c>
      <c r="H52" s="126" t="str">
        <f t="shared" ca="1" si="5"/>
        <v/>
      </c>
      <c r="J52" s="108"/>
    </row>
    <row r="53" spans="1:10" x14ac:dyDescent="0.35">
      <c r="A53" s="124" t="str">
        <f t="shared" ca="1" si="6"/>
        <v/>
      </c>
      <c r="B53" s="125" t="str">
        <f t="shared" ca="1" si="0"/>
        <v/>
      </c>
      <c r="C53" s="126" t="str">
        <f t="shared" ca="1" si="1"/>
        <v/>
      </c>
      <c r="D53" s="126" t="str">
        <f t="shared" ca="1" si="2"/>
        <v/>
      </c>
      <c r="F53" s="126" t="str">
        <f t="shared" ca="1" si="3"/>
        <v/>
      </c>
      <c r="G53" s="126" t="str">
        <f t="shared" ca="1" si="4"/>
        <v/>
      </c>
      <c r="H53" s="126" t="str">
        <f t="shared" ca="1" si="5"/>
        <v/>
      </c>
      <c r="J53" s="108"/>
    </row>
    <row r="54" spans="1:10" x14ac:dyDescent="0.35">
      <c r="A54" s="124" t="str">
        <f t="shared" ca="1" si="6"/>
        <v/>
      </c>
      <c r="B54" s="125" t="str">
        <f t="shared" ca="1" si="0"/>
        <v/>
      </c>
      <c r="C54" s="126" t="str">
        <f t="shared" ca="1" si="1"/>
        <v/>
      </c>
      <c r="D54" s="126" t="str">
        <f t="shared" ca="1" si="2"/>
        <v/>
      </c>
      <c r="F54" s="126" t="str">
        <f t="shared" ca="1" si="3"/>
        <v/>
      </c>
      <c r="G54" s="126" t="str">
        <f t="shared" ca="1" si="4"/>
        <v/>
      </c>
      <c r="H54" s="126" t="str">
        <f t="shared" ca="1" si="5"/>
        <v/>
      </c>
      <c r="J54" s="108"/>
    </row>
    <row r="55" spans="1:10" x14ac:dyDescent="0.35">
      <c r="A55" s="124" t="str">
        <f t="shared" ca="1" si="6"/>
        <v/>
      </c>
      <c r="B55" s="125" t="str">
        <f t="shared" ca="1" si="0"/>
        <v/>
      </c>
      <c r="C55" s="126" t="str">
        <f t="shared" ca="1" si="1"/>
        <v/>
      </c>
      <c r="D55" s="126" t="str">
        <f t="shared" ca="1" si="2"/>
        <v/>
      </c>
      <c r="F55" s="126" t="str">
        <f t="shared" ca="1" si="3"/>
        <v/>
      </c>
      <c r="G55" s="126" t="str">
        <f t="shared" ca="1" si="4"/>
        <v/>
      </c>
      <c r="H55" s="126" t="str">
        <f t="shared" ca="1" si="5"/>
        <v/>
      </c>
      <c r="J55" s="108"/>
    </row>
    <row r="56" spans="1:10" x14ac:dyDescent="0.35">
      <c r="A56" s="124" t="str">
        <f t="shared" ca="1" si="6"/>
        <v/>
      </c>
      <c r="B56" s="125" t="str">
        <f t="shared" ca="1" si="0"/>
        <v/>
      </c>
      <c r="C56" s="126" t="str">
        <f t="shared" ca="1" si="1"/>
        <v/>
      </c>
      <c r="D56" s="126" t="str">
        <f t="shared" ca="1" si="2"/>
        <v/>
      </c>
      <c r="F56" s="126" t="str">
        <f t="shared" ca="1" si="3"/>
        <v/>
      </c>
      <c r="G56" s="126" t="str">
        <f t="shared" ca="1" si="4"/>
        <v/>
      </c>
      <c r="H56" s="126" t="str">
        <f t="shared" ca="1" si="5"/>
        <v/>
      </c>
      <c r="J56" s="108"/>
    </row>
    <row r="57" spans="1:10" x14ac:dyDescent="0.35">
      <c r="A57" s="124" t="str">
        <f t="shared" ca="1" si="6"/>
        <v/>
      </c>
      <c r="B57" s="125" t="str">
        <f t="shared" ca="1" si="0"/>
        <v/>
      </c>
      <c r="C57" s="126" t="str">
        <f t="shared" ca="1" si="1"/>
        <v/>
      </c>
      <c r="D57" s="126" t="str">
        <f t="shared" ca="1" si="2"/>
        <v/>
      </c>
      <c r="F57" s="126" t="str">
        <f t="shared" ca="1" si="3"/>
        <v/>
      </c>
      <c r="G57" s="126" t="str">
        <f t="shared" ca="1" si="4"/>
        <v/>
      </c>
      <c r="H57" s="126" t="str">
        <f t="shared" ca="1" si="5"/>
        <v/>
      </c>
      <c r="J57" s="108"/>
    </row>
    <row r="58" spans="1:10" x14ac:dyDescent="0.35">
      <c r="A58" s="124" t="str">
        <f t="shared" ca="1" si="6"/>
        <v/>
      </c>
      <c r="B58" s="125" t="str">
        <f t="shared" ca="1" si="0"/>
        <v/>
      </c>
      <c r="C58" s="126" t="str">
        <f t="shared" ca="1" si="1"/>
        <v/>
      </c>
      <c r="D58" s="126" t="str">
        <f t="shared" ca="1" si="2"/>
        <v/>
      </c>
      <c r="F58" s="126" t="str">
        <f t="shared" ca="1" si="3"/>
        <v/>
      </c>
      <c r="G58" s="126" t="str">
        <f t="shared" ca="1" si="4"/>
        <v/>
      </c>
      <c r="H58" s="126" t="str">
        <f t="shared" ca="1" si="5"/>
        <v/>
      </c>
      <c r="J58" s="108"/>
    </row>
    <row r="59" spans="1:10" x14ac:dyDescent="0.35">
      <c r="A59" s="124" t="str">
        <f t="shared" ca="1" si="6"/>
        <v/>
      </c>
      <c r="B59" s="125" t="str">
        <f t="shared" ca="1" si="0"/>
        <v/>
      </c>
      <c r="C59" s="126" t="str">
        <f t="shared" ca="1" si="1"/>
        <v/>
      </c>
      <c r="D59" s="126" t="str">
        <f t="shared" ca="1" si="2"/>
        <v/>
      </c>
      <c r="F59" s="126" t="str">
        <f t="shared" ca="1" si="3"/>
        <v/>
      </c>
      <c r="G59" s="126" t="str">
        <f t="shared" ca="1" si="4"/>
        <v/>
      </c>
      <c r="H59" s="126" t="str">
        <f t="shared" ca="1" si="5"/>
        <v/>
      </c>
      <c r="J59" s="108"/>
    </row>
    <row r="60" spans="1:10" x14ac:dyDescent="0.35">
      <c r="A60" s="124" t="str">
        <f t="shared" ca="1" si="6"/>
        <v/>
      </c>
      <c r="B60" s="125" t="str">
        <f t="shared" ca="1" si="0"/>
        <v/>
      </c>
      <c r="C60" s="126" t="str">
        <f t="shared" ca="1" si="1"/>
        <v/>
      </c>
      <c r="D60" s="126" t="str">
        <f t="shared" ca="1" si="2"/>
        <v/>
      </c>
      <c r="F60" s="126" t="str">
        <f t="shared" ca="1" si="3"/>
        <v/>
      </c>
      <c r="G60" s="126" t="str">
        <f t="shared" ca="1" si="4"/>
        <v/>
      </c>
      <c r="H60" s="126" t="str">
        <f t="shared" ca="1" si="5"/>
        <v/>
      </c>
      <c r="J60" s="108"/>
    </row>
    <row r="61" spans="1:10" x14ac:dyDescent="0.35">
      <c r="A61" s="124" t="str">
        <f t="shared" ca="1" si="6"/>
        <v/>
      </c>
      <c r="B61" s="125" t="str">
        <f t="shared" ca="1" si="0"/>
        <v/>
      </c>
      <c r="C61" s="126" t="str">
        <f t="shared" ca="1" si="1"/>
        <v/>
      </c>
      <c r="D61" s="126" t="str">
        <f t="shared" ca="1" si="2"/>
        <v/>
      </c>
      <c r="F61" s="126" t="str">
        <f t="shared" ca="1" si="3"/>
        <v/>
      </c>
      <c r="G61" s="126" t="str">
        <f t="shared" ca="1" si="4"/>
        <v/>
      </c>
      <c r="H61" s="126" t="str">
        <f t="shared" ca="1" si="5"/>
        <v/>
      </c>
      <c r="J61" s="108"/>
    </row>
    <row r="62" spans="1:10" x14ac:dyDescent="0.35">
      <c r="A62" s="124" t="str">
        <f t="shared" ca="1" si="6"/>
        <v/>
      </c>
      <c r="B62" s="125" t="str">
        <f t="shared" ca="1" si="0"/>
        <v/>
      </c>
      <c r="C62" s="126" t="str">
        <f t="shared" ca="1" si="1"/>
        <v/>
      </c>
      <c r="D62" s="126" t="str">
        <f t="shared" ca="1" si="2"/>
        <v/>
      </c>
      <c r="F62" s="126" t="str">
        <f t="shared" ca="1" si="3"/>
        <v/>
      </c>
      <c r="G62" s="126" t="str">
        <f t="shared" ca="1" si="4"/>
        <v/>
      </c>
      <c r="H62" s="126" t="str">
        <f t="shared" ca="1" si="5"/>
        <v/>
      </c>
      <c r="J62" s="108"/>
    </row>
    <row r="63" spans="1:10" x14ac:dyDescent="0.35">
      <c r="A63" s="124" t="str">
        <f t="shared" ca="1" si="6"/>
        <v/>
      </c>
      <c r="B63" s="125" t="str">
        <f t="shared" ca="1" si="0"/>
        <v/>
      </c>
      <c r="C63" s="126" t="str">
        <f t="shared" ca="1" si="1"/>
        <v/>
      </c>
      <c r="D63" s="126" t="str">
        <f t="shared" ca="1" si="2"/>
        <v/>
      </c>
      <c r="F63" s="126" t="str">
        <f t="shared" ca="1" si="3"/>
        <v/>
      </c>
      <c r="G63" s="126" t="str">
        <f t="shared" ca="1" si="4"/>
        <v/>
      </c>
      <c r="H63" s="126" t="str">
        <f t="shared" ca="1" si="5"/>
        <v/>
      </c>
      <c r="J63" s="108"/>
    </row>
    <row r="64" spans="1:10" x14ac:dyDescent="0.35">
      <c r="A64" s="124" t="str">
        <f t="shared" ca="1" si="6"/>
        <v/>
      </c>
      <c r="B64" s="125" t="str">
        <f t="shared" ca="1" si="0"/>
        <v/>
      </c>
      <c r="C64" s="126" t="str">
        <f t="shared" ca="1" si="1"/>
        <v/>
      </c>
      <c r="D64" s="126" t="str">
        <f t="shared" ca="1" si="2"/>
        <v/>
      </c>
      <c r="F64" s="126" t="str">
        <f t="shared" ca="1" si="3"/>
        <v/>
      </c>
      <c r="G64" s="126" t="str">
        <f t="shared" ca="1" si="4"/>
        <v/>
      </c>
      <c r="H64" s="126" t="str">
        <f t="shared" ca="1" si="5"/>
        <v/>
      </c>
      <c r="J64" s="108"/>
    </row>
    <row r="65" spans="1:10" x14ac:dyDescent="0.35">
      <c r="A65" s="124" t="str">
        <f t="shared" ca="1" si="6"/>
        <v/>
      </c>
      <c r="B65" s="125" t="str">
        <f t="shared" ca="1" si="0"/>
        <v/>
      </c>
      <c r="C65" s="126" t="str">
        <f t="shared" ca="1" si="1"/>
        <v/>
      </c>
      <c r="D65" s="126" t="str">
        <f t="shared" ca="1" si="2"/>
        <v/>
      </c>
      <c r="F65" s="126" t="str">
        <f t="shared" ca="1" si="3"/>
        <v/>
      </c>
      <c r="G65" s="126" t="str">
        <f t="shared" ca="1" si="4"/>
        <v/>
      </c>
      <c r="H65" s="126" t="str">
        <f t="shared" ca="1" si="5"/>
        <v/>
      </c>
      <c r="J65" s="108"/>
    </row>
    <row r="66" spans="1:10" x14ac:dyDescent="0.35">
      <c r="A66" s="124" t="str">
        <f t="shared" ca="1" si="6"/>
        <v/>
      </c>
      <c r="B66" s="125" t="str">
        <f t="shared" ca="1" si="0"/>
        <v/>
      </c>
      <c r="C66" s="126" t="str">
        <f t="shared" ca="1" si="1"/>
        <v/>
      </c>
      <c r="D66" s="126" t="str">
        <f t="shared" ca="1" si="2"/>
        <v/>
      </c>
      <c r="F66" s="126" t="str">
        <f t="shared" ca="1" si="3"/>
        <v/>
      </c>
      <c r="G66" s="126" t="str">
        <f t="shared" ca="1" si="4"/>
        <v/>
      </c>
      <c r="H66" s="126" t="str">
        <f t="shared" ca="1" si="5"/>
        <v/>
      </c>
      <c r="J66" s="108"/>
    </row>
    <row r="67" spans="1:10" x14ac:dyDescent="0.35">
      <c r="A67" s="124" t="str">
        <f t="shared" ca="1" si="6"/>
        <v/>
      </c>
      <c r="B67" s="125" t="str">
        <f t="shared" ca="1" si="0"/>
        <v/>
      </c>
      <c r="C67" s="126" t="str">
        <f t="shared" ca="1" si="1"/>
        <v/>
      </c>
      <c r="D67" s="126" t="str">
        <f t="shared" ca="1" si="2"/>
        <v/>
      </c>
      <c r="F67" s="126" t="str">
        <f t="shared" ca="1" si="3"/>
        <v/>
      </c>
      <c r="G67" s="126" t="str">
        <f t="shared" ca="1" si="4"/>
        <v/>
      </c>
      <c r="H67" s="126" t="str">
        <f t="shared" ca="1" si="5"/>
        <v/>
      </c>
      <c r="J67" s="108"/>
    </row>
    <row r="68" spans="1:10" x14ac:dyDescent="0.35">
      <c r="A68" s="124" t="str">
        <f t="shared" ca="1" si="6"/>
        <v/>
      </c>
      <c r="B68" s="125" t="str">
        <f t="shared" ca="1" si="0"/>
        <v/>
      </c>
      <c r="C68" s="126" t="str">
        <f t="shared" ca="1" si="1"/>
        <v/>
      </c>
      <c r="D68" s="126" t="str">
        <f t="shared" ca="1" si="2"/>
        <v/>
      </c>
      <c r="F68" s="126" t="str">
        <f t="shared" ca="1" si="3"/>
        <v/>
      </c>
      <c r="G68" s="126" t="str">
        <f t="shared" ca="1" si="4"/>
        <v/>
      </c>
      <c r="H68" s="126" t="str">
        <f t="shared" ca="1" si="5"/>
        <v/>
      </c>
      <c r="J68" s="108"/>
    </row>
    <row r="69" spans="1:10" x14ac:dyDescent="0.35">
      <c r="A69" s="124" t="str">
        <f t="shared" ca="1" si="6"/>
        <v/>
      </c>
      <c r="B69" s="125" t="str">
        <f t="shared" ca="1" si="0"/>
        <v/>
      </c>
      <c r="C69" s="126" t="str">
        <f t="shared" ca="1" si="1"/>
        <v/>
      </c>
      <c r="D69" s="126" t="str">
        <f t="shared" ca="1" si="2"/>
        <v/>
      </c>
      <c r="F69" s="126" t="str">
        <f t="shared" ca="1" si="3"/>
        <v/>
      </c>
      <c r="G69" s="126" t="str">
        <f t="shared" ca="1" si="4"/>
        <v/>
      </c>
      <c r="H69" s="126" t="str">
        <f t="shared" ca="1" si="5"/>
        <v/>
      </c>
      <c r="J69" s="108"/>
    </row>
    <row r="70" spans="1:10" x14ac:dyDescent="0.35">
      <c r="A70" s="124" t="str">
        <f t="shared" ca="1" si="6"/>
        <v/>
      </c>
      <c r="B70" s="125" t="str">
        <f t="shared" ca="1" si="0"/>
        <v/>
      </c>
      <c r="C70" s="126" t="str">
        <f t="shared" ca="1" si="1"/>
        <v/>
      </c>
      <c r="D70" s="126" t="str">
        <f t="shared" ca="1" si="2"/>
        <v/>
      </c>
      <c r="F70" s="126" t="str">
        <f t="shared" ca="1" si="3"/>
        <v/>
      </c>
      <c r="G70" s="126" t="str">
        <f t="shared" ca="1" si="4"/>
        <v/>
      </c>
      <c r="H70" s="126" t="str">
        <f t="shared" ca="1" si="5"/>
        <v/>
      </c>
      <c r="J70" s="108"/>
    </row>
    <row r="71" spans="1:10" x14ac:dyDescent="0.35">
      <c r="A71" s="124" t="str">
        <f t="shared" ca="1" si="6"/>
        <v/>
      </c>
      <c r="B71" s="125" t="str">
        <f t="shared" ca="1" si="0"/>
        <v/>
      </c>
      <c r="C71" s="126" t="str">
        <f t="shared" ca="1" si="1"/>
        <v/>
      </c>
      <c r="D71" s="126" t="str">
        <f t="shared" ca="1" si="2"/>
        <v/>
      </c>
      <c r="F71" s="126" t="str">
        <f t="shared" ca="1" si="3"/>
        <v/>
      </c>
      <c r="G71" s="126" t="str">
        <f t="shared" ca="1" si="4"/>
        <v/>
      </c>
      <c r="H71" s="126" t="str">
        <f t="shared" ca="1" si="5"/>
        <v/>
      </c>
      <c r="J71" s="108"/>
    </row>
    <row r="72" spans="1:10" x14ac:dyDescent="0.35">
      <c r="A72" s="124" t="str">
        <f t="shared" ca="1" si="6"/>
        <v/>
      </c>
      <c r="B72" s="125" t="str">
        <f t="shared" ca="1" si="0"/>
        <v/>
      </c>
      <c r="C72" s="126" t="str">
        <f t="shared" ca="1" si="1"/>
        <v/>
      </c>
      <c r="D72" s="126" t="str">
        <f t="shared" ca="1" si="2"/>
        <v/>
      </c>
      <c r="F72" s="126" t="str">
        <f t="shared" ca="1" si="3"/>
        <v/>
      </c>
      <c r="G72" s="126" t="str">
        <f t="shared" ca="1" si="4"/>
        <v/>
      </c>
      <c r="H72" s="126" t="str">
        <f t="shared" ca="1" si="5"/>
        <v/>
      </c>
      <c r="J72" s="108"/>
    </row>
    <row r="73" spans="1:10" x14ac:dyDescent="0.35">
      <c r="A73" s="124" t="str">
        <f t="shared" ca="1" si="6"/>
        <v/>
      </c>
      <c r="B73" s="125" t="str">
        <f t="shared" ca="1" si="0"/>
        <v/>
      </c>
      <c r="C73" s="126" t="str">
        <f t="shared" ca="1" si="1"/>
        <v/>
      </c>
      <c r="D73" s="126" t="str">
        <f t="shared" ca="1" si="2"/>
        <v/>
      </c>
      <c r="F73" s="126" t="str">
        <f t="shared" ca="1" si="3"/>
        <v/>
      </c>
      <c r="G73" s="126" t="str">
        <f t="shared" ca="1" si="4"/>
        <v/>
      </c>
      <c r="H73" s="126" t="str">
        <f t="shared" ca="1" si="5"/>
        <v/>
      </c>
      <c r="J73" s="108"/>
    </row>
    <row r="74" spans="1:10" x14ac:dyDescent="0.35">
      <c r="A74" s="124" t="str">
        <f t="shared" ca="1" si="6"/>
        <v/>
      </c>
      <c r="B74" s="125" t="str">
        <f t="shared" ca="1" si="0"/>
        <v/>
      </c>
      <c r="C74" s="126" t="str">
        <f t="shared" ca="1" si="1"/>
        <v/>
      </c>
      <c r="D74" s="126" t="str">
        <f t="shared" ca="1" si="2"/>
        <v/>
      </c>
      <c r="F74" s="126" t="str">
        <f t="shared" ca="1" si="3"/>
        <v/>
      </c>
      <c r="G74" s="126" t="str">
        <f t="shared" ca="1" si="4"/>
        <v/>
      </c>
      <c r="H74" s="126" t="str">
        <f t="shared" ca="1" si="5"/>
        <v/>
      </c>
      <c r="J74" s="108"/>
    </row>
    <row r="75" spans="1:10" x14ac:dyDescent="0.35">
      <c r="A75" s="124" t="str">
        <f t="shared" ca="1" si="6"/>
        <v/>
      </c>
      <c r="B75" s="125" t="str">
        <f t="shared" ca="1" si="0"/>
        <v/>
      </c>
      <c r="C75" s="126" t="str">
        <f t="shared" ca="1" si="1"/>
        <v/>
      </c>
      <c r="D75" s="126" t="str">
        <f t="shared" ca="1" si="2"/>
        <v/>
      </c>
      <c r="F75" s="126" t="str">
        <f t="shared" ca="1" si="3"/>
        <v/>
      </c>
      <c r="G75" s="126" t="str">
        <f t="shared" ca="1" si="4"/>
        <v/>
      </c>
      <c r="H75" s="126" t="str">
        <f t="shared" ca="1" si="5"/>
        <v/>
      </c>
      <c r="J75" s="108"/>
    </row>
    <row r="76" spans="1:10" x14ac:dyDescent="0.35">
      <c r="A76" s="124" t="str">
        <f t="shared" ca="1" si="6"/>
        <v/>
      </c>
      <c r="B76" s="125" t="str">
        <f t="shared" ca="1" si="0"/>
        <v/>
      </c>
      <c r="C76" s="126" t="str">
        <f t="shared" ca="1" si="1"/>
        <v/>
      </c>
      <c r="D76" s="126" t="str">
        <f t="shared" ca="1" si="2"/>
        <v/>
      </c>
      <c r="F76" s="126" t="str">
        <f t="shared" ca="1" si="3"/>
        <v/>
      </c>
      <c r="G76" s="126" t="str">
        <f t="shared" ca="1" si="4"/>
        <v/>
      </c>
      <c r="H76" s="126" t="str">
        <f t="shared" ca="1" si="5"/>
        <v/>
      </c>
      <c r="J76" s="108"/>
    </row>
    <row r="77" spans="1:10" x14ac:dyDescent="0.35">
      <c r="A77" s="124" t="str">
        <f t="shared" ca="1" si="6"/>
        <v/>
      </c>
      <c r="B77" s="125" t="str">
        <f t="shared" ca="1" si="0"/>
        <v/>
      </c>
      <c r="C77" s="126" t="str">
        <f t="shared" ca="1" si="1"/>
        <v/>
      </c>
      <c r="D77" s="126" t="str">
        <f t="shared" ca="1" si="2"/>
        <v/>
      </c>
      <c r="F77" s="126" t="str">
        <f t="shared" ca="1" si="3"/>
        <v/>
      </c>
      <c r="G77" s="126" t="str">
        <f t="shared" ca="1" si="4"/>
        <v/>
      </c>
      <c r="H77" s="126" t="str">
        <f t="shared" ca="1" si="5"/>
        <v/>
      </c>
      <c r="J77" s="108"/>
    </row>
    <row r="78" spans="1:10" x14ac:dyDescent="0.35">
      <c r="A78" s="124" t="str">
        <f t="shared" ca="1" si="6"/>
        <v/>
      </c>
      <c r="B78" s="125" t="str">
        <f t="shared" ca="1" si="0"/>
        <v/>
      </c>
      <c r="C78" s="126" t="str">
        <f t="shared" ca="1" si="1"/>
        <v/>
      </c>
      <c r="D78" s="126" t="str">
        <f t="shared" ca="1" si="2"/>
        <v/>
      </c>
      <c r="F78" s="126" t="str">
        <f t="shared" ca="1" si="3"/>
        <v/>
      </c>
      <c r="G78" s="126" t="str">
        <f t="shared" ca="1" si="4"/>
        <v/>
      </c>
      <c r="H78" s="126" t="str">
        <f t="shared" ca="1" si="5"/>
        <v/>
      </c>
      <c r="J78" s="108"/>
    </row>
    <row r="79" spans="1:10" x14ac:dyDescent="0.35">
      <c r="A79" s="124" t="str">
        <f t="shared" ca="1" si="6"/>
        <v/>
      </c>
      <c r="B79" s="125" t="str">
        <f t="shared" ca="1" si="0"/>
        <v/>
      </c>
      <c r="C79" s="126" t="str">
        <f t="shared" ca="1" si="1"/>
        <v/>
      </c>
      <c r="D79" s="126" t="str">
        <f t="shared" ca="1" si="2"/>
        <v/>
      </c>
      <c r="F79" s="126" t="str">
        <f t="shared" ca="1" si="3"/>
        <v/>
      </c>
      <c r="G79" s="126" t="str">
        <f t="shared" ca="1" si="4"/>
        <v/>
      </c>
      <c r="H79" s="126" t="str">
        <f t="shared" ca="1" si="5"/>
        <v/>
      </c>
      <c r="J79" s="108"/>
    </row>
    <row r="80" spans="1:10" x14ac:dyDescent="0.35">
      <c r="A80" s="124" t="str">
        <f t="shared" ca="1" si="6"/>
        <v/>
      </c>
      <c r="B80" s="125" t="str">
        <f t="shared" ca="1" si="0"/>
        <v/>
      </c>
      <c r="C80" s="126" t="str">
        <f t="shared" ca="1" si="1"/>
        <v/>
      </c>
      <c r="D80" s="126" t="str">
        <f t="shared" ca="1" si="2"/>
        <v/>
      </c>
      <c r="F80" s="126" t="str">
        <f t="shared" ca="1" si="3"/>
        <v/>
      </c>
      <c r="G80" s="126" t="str">
        <f t="shared" ca="1" si="4"/>
        <v/>
      </c>
      <c r="H80" s="126" t="str">
        <f t="shared" ca="1" si="5"/>
        <v/>
      </c>
      <c r="J80" s="108"/>
    </row>
    <row r="81" spans="1:10" x14ac:dyDescent="0.35">
      <c r="A81" s="124" t="str">
        <f t="shared" ca="1" si="6"/>
        <v/>
      </c>
      <c r="B81" s="125" t="str">
        <f t="shared" ca="1" si="0"/>
        <v/>
      </c>
      <c r="C81" s="126" t="str">
        <f t="shared" ca="1" si="1"/>
        <v/>
      </c>
      <c r="D81" s="126" t="str">
        <f t="shared" ca="1" si="2"/>
        <v/>
      </c>
      <c r="F81" s="126" t="str">
        <f t="shared" ca="1" si="3"/>
        <v/>
      </c>
      <c r="G81" s="126" t="str">
        <f t="shared" ca="1" si="4"/>
        <v/>
      </c>
      <c r="H81" s="126" t="str">
        <f t="shared" ca="1" si="5"/>
        <v/>
      </c>
      <c r="J81" s="108"/>
    </row>
    <row r="82" spans="1:10" x14ac:dyDescent="0.35">
      <c r="A82" s="124" t="str">
        <f t="shared" ca="1" si="6"/>
        <v/>
      </c>
      <c r="B82" s="125" t="str">
        <f t="shared" ca="1" si="0"/>
        <v/>
      </c>
      <c r="C82" s="126" t="str">
        <f t="shared" ca="1" si="1"/>
        <v/>
      </c>
      <c r="D82" s="126" t="str">
        <f t="shared" ca="1" si="2"/>
        <v/>
      </c>
      <c r="F82" s="126" t="str">
        <f t="shared" ca="1" si="3"/>
        <v/>
      </c>
      <c r="G82" s="126" t="str">
        <f t="shared" ca="1" si="4"/>
        <v/>
      </c>
      <c r="H82" s="126" t="str">
        <f t="shared" ca="1" si="5"/>
        <v/>
      </c>
      <c r="J82" s="108"/>
    </row>
    <row r="83" spans="1:10" x14ac:dyDescent="0.35">
      <c r="A83" s="124" t="str">
        <f t="shared" ca="1" si="6"/>
        <v/>
      </c>
      <c r="B83" s="125" t="str">
        <f t="shared" ca="1" si="0"/>
        <v/>
      </c>
      <c r="C83" s="126" t="str">
        <f t="shared" ca="1" si="1"/>
        <v/>
      </c>
      <c r="D83" s="126" t="str">
        <f t="shared" ca="1" si="2"/>
        <v/>
      </c>
      <c r="F83" s="126" t="str">
        <f t="shared" ca="1" si="3"/>
        <v/>
      </c>
      <c r="G83" s="126" t="str">
        <f t="shared" ca="1" si="4"/>
        <v/>
      </c>
      <c r="H83" s="126" t="str">
        <f t="shared" ca="1" si="5"/>
        <v/>
      </c>
      <c r="J83" s="108"/>
    </row>
    <row r="84" spans="1:10" x14ac:dyDescent="0.35">
      <c r="A84" s="124" t="str">
        <f t="shared" ca="1" si="6"/>
        <v/>
      </c>
      <c r="B84" s="125" t="str">
        <f t="shared" ref="B84:B147" ca="1" si="7">IF(A84="","",IF($K$13=26,(A84-1)*14+$D$9,IF($K$13=52,(A84-1)*7+$D$9,DATE(YEAR($D$9),MONTH($D$9)+(A84-1)*$L$13,IF($K$13=24,IF((MOD(A84-1,2))=1,DAY($D$9)+14,DAY($D$9)),DAY($D$9))))))</f>
        <v/>
      </c>
      <c r="C84" s="126" t="str">
        <f t="shared" ref="C84:C147" ca="1" si="8">IF(A84="","",IF(A84=$D$12,H83+D84,IF(IF($E$15,$D$15,$D$14)&gt;H83+D84,H83+D84,IF($E$15,$D$15,$D$14))))</f>
        <v/>
      </c>
      <c r="D84" s="126" t="str">
        <f t="shared" ref="D84:D147" ca="1" si="9">IF(B84="","",IF(roundOpt,ROUND((B84-B83)*$H$5*G83,2),(B84-B83)*$H$5*G83))</f>
        <v/>
      </c>
      <c r="F84" s="126" t="str">
        <f t="shared" ref="F84:F147" ca="1" si="10">IF(B84="","",IF(C84&gt;F83+D84,0,F83+D84-C84))</f>
        <v/>
      </c>
      <c r="G84" s="126" t="str">
        <f t="shared" ref="G84:G147" ca="1" si="11">IF(B84="","",IF(C84&gt;D84+F83,G83+F83+D84-C84,G83))</f>
        <v/>
      </c>
      <c r="H84" s="126" t="str">
        <f t="shared" ref="H84:H147" ca="1" si="12">IF(B84="","",G84+F84)</f>
        <v/>
      </c>
      <c r="J84" s="108"/>
    </row>
    <row r="85" spans="1:10" x14ac:dyDescent="0.35">
      <c r="A85" s="124" t="str">
        <f t="shared" ca="1" si="6"/>
        <v/>
      </c>
      <c r="B85" s="125" t="str">
        <f t="shared" ca="1" si="7"/>
        <v/>
      </c>
      <c r="C85" s="126" t="str">
        <f t="shared" ca="1" si="8"/>
        <v/>
      </c>
      <c r="D85" s="126" t="str">
        <f t="shared" ca="1" si="9"/>
        <v/>
      </c>
      <c r="F85" s="126" t="str">
        <f t="shared" ca="1" si="10"/>
        <v/>
      </c>
      <c r="G85" s="126" t="str">
        <f t="shared" ca="1" si="11"/>
        <v/>
      </c>
      <c r="H85" s="126" t="str">
        <f t="shared" ca="1" si="12"/>
        <v/>
      </c>
      <c r="J85" s="108"/>
    </row>
    <row r="86" spans="1:10" x14ac:dyDescent="0.35">
      <c r="A86" s="124" t="str">
        <f t="shared" ref="A86:A149" ca="1" si="13">IF(OR(H85&lt;=0,H85=""),"",OFFSET(A86,-1,0,1,1)+1)</f>
        <v/>
      </c>
      <c r="B86" s="125" t="str">
        <f t="shared" ca="1" si="7"/>
        <v/>
      </c>
      <c r="C86" s="126" t="str">
        <f t="shared" ca="1" si="8"/>
        <v/>
      </c>
      <c r="D86" s="126" t="str">
        <f t="shared" ca="1" si="9"/>
        <v/>
      </c>
      <c r="F86" s="126" t="str">
        <f t="shared" ca="1" si="10"/>
        <v/>
      </c>
      <c r="G86" s="126" t="str">
        <f t="shared" ca="1" si="11"/>
        <v/>
      </c>
      <c r="H86" s="126" t="str">
        <f t="shared" ca="1" si="12"/>
        <v/>
      </c>
      <c r="J86" s="108"/>
    </row>
    <row r="87" spans="1:10" x14ac:dyDescent="0.35">
      <c r="A87" s="124" t="str">
        <f t="shared" ca="1" si="13"/>
        <v/>
      </c>
      <c r="B87" s="125" t="str">
        <f t="shared" ca="1" si="7"/>
        <v/>
      </c>
      <c r="C87" s="126" t="str">
        <f t="shared" ca="1" si="8"/>
        <v/>
      </c>
      <c r="D87" s="126" t="str">
        <f t="shared" ca="1" si="9"/>
        <v/>
      </c>
      <c r="F87" s="126" t="str">
        <f t="shared" ca="1" si="10"/>
        <v/>
      </c>
      <c r="G87" s="126" t="str">
        <f t="shared" ca="1" si="11"/>
        <v/>
      </c>
      <c r="H87" s="126" t="str">
        <f t="shared" ca="1" si="12"/>
        <v/>
      </c>
      <c r="J87" s="108"/>
    </row>
    <row r="88" spans="1:10" x14ac:dyDescent="0.35">
      <c r="A88" s="124" t="str">
        <f t="shared" ca="1" si="13"/>
        <v/>
      </c>
      <c r="B88" s="125" t="str">
        <f t="shared" ca="1" si="7"/>
        <v/>
      </c>
      <c r="C88" s="126" t="str">
        <f t="shared" ca="1" si="8"/>
        <v/>
      </c>
      <c r="D88" s="126" t="str">
        <f t="shared" ca="1" si="9"/>
        <v/>
      </c>
      <c r="F88" s="126" t="str">
        <f t="shared" ca="1" si="10"/>
        <v/>
      </c>
      <c r="G88" s="126" t="str">
        <f t="shared" ca="1" si="11"/>
        <v/>
      </c>
      <c r="H88" s="126" t="str">
        <f t="shared" ca="1" si="12"/>
        <v/>
      </c>
      <c r="J88" s="108"/>
    </row>
    <row r="89" spans="1:10" x14ac:dyDescent="0.35">
      <c r="A89" s="124" t="str">
        <f t="shared" ca="1" si="13"/>
        <v/>
      </c>
      <c r="B89" s="125" t="str">
        <f t="shared" ca="1" si="7"/>
        <v/>
      </c>
      <c r="C89" s="126" t="str">
        <f t="shared" ca="1" si="8"/>
        <v/>
      </c>
      <c r="D89" s="126" t="str">
        <f t="shared" ca="1" si="9"/>
        <v/>
      </c>
      <c r="F89" s="126" t="str">
        <f t="shared" ca="1" si="10"/>
        <v/>
      </c>
      <c r="G89" s="126" t="str">
        <f t="shared" ca="1" si="11"/>
        <v/>
      </c>
      <c r="H89" s="126" t="str">
        <f t="shared" ca="1" si="12"/>
        <v/>
      </c>
      <c r="J89" s="108"/>
    </row>
    <row r="90" spans="1:10" x14ac:dyDescent="0.35">
      <c r="A90" s="124" t="str">
        <f t="shared" ca="1" si="13"/>
        <v/>
      </c>
      <c r="B90" s="125" t="str">
        <f t="shared" ca="1" si="7"/>
        <v/>
      </c>
      <c r="C90" s="126" t="str">
        <f t="shared" ca="1" si="8"/>
        <v/>
      </c>
      <c r="D90" s="126" t="str">
        <f t="shared" ca="1" si="9"/>
        <v/>
      </c>
      <c r="F90" s="126" t="str">
        <f t="shared" ca="1" si="10"/>
        <v/>
      </c>
      <c r="G90" s="126" t="str">
        <f t="shared" ca="1" si="11"/>
        <v/>
      </c>
      <c r="H90" s="126" t="str">
        <f t="shared" ca="1" si="12"/>
        <v/>
      </c>
      <c r="J90" s="108"/>
    </row>
    <row r="91" spans="1:10" x14ac:dyDescent="0.35">
      <c r="A91" s="124" t="str">
        <f t="shared" ca="1" si="13"/>
        <v/>
      </c>
      <c r="B91" s="125" t="str">
        <f t="shared" ca="1" si="7"/>
        <v/>
      </c>
      <c r="C91" s="126" t="str">
        <f t="shared" ca="1" si="8"/>
        <v/>
      </c>
      <c r="D91" s="126" t="str">
        <f t="shared" ca="1" si="9"/>
        <v/>
      </c>
      <c r="F91" s="126" t="str">
        <f t="shared" ca="1" si="10"/>
        <v/>
      </c>
      <c r="G91" s="126" t="str">
        <f t="shared" ca="1" si="11"/>
        <v/>
      </c>
      <c r="H91" s="126" t="str">
        <f t="shared" ca="1" si="12"/>
        <v/>
      </c>
      <c r="J91" s="108"/>
    </row>
    <row r="92" spans="1:10" x14ac:dyDescent="0.35">
      <c r="A92" s="124" t="str">
        <f t="shared" ca="1" si="13"/>
        <v/>
      </c>
      <c r="B92" s="125" t="str">
        <f t="shared" ca="1" si="7"/>
        <v/>
      </c>
      <c r="C92" s="126" t="str">
        <f t="shared" ca="1" si="8"/>
        <v/>
      </c>
      <c r="D92" s="126" t="str">
        <f t="shared" ca="1" si="9"/>
        <v/>
      </c>
      <c r="F92" s="126" t="str">
        <f t="shared" ca="1" si="10"/>
        <v/>
      </c>
      <c r="G92" s="126" t="str">
        <f t="shared" ca="1" si="11"/>
        <v/>
      </c>
      <c r="H92" s="126" t="str">
        <f t="shared" ca="1" si="12"/>
        <v/>
      </c>
      <c r="J92" s="108"/>
    </row>
    <row r="93" spans="1:10" x14ac:dyDescent="0.35">
      <c r="A93" s="124" t="str">
        <f t="shared" ca="1" si="13"/>
        <v/>
      </c>
      <c r="B93" s="125" t="str">
        <f t="shared" ca="1" si="7"/>
        <v/>
      </c>
      <c r="C93" s="126" t="str">
        <f t="shared" ca="1" si="8"/>
        <v/>
      </c>
      <c r="D93" s="126" t="str">
        <f t="shared" ca="1" si="9"/>
        <v/>
      </c>
      <c r="F93" s="126" t="str">
        <f t="shared" ca="1" si="10"/>
        <v/>
      </c>
      <c r="G93" s="126" t="str">
        <f t="shared" ca="1" si="11"/>
        <v/>
      </c>
      <c r="H93" s="126" t="str">
        <f t="shared" ca="1" si="12"/>
        <v/>
      </c>
      <c r="J93" s="108"/>
    </row>
    <row r="94" spans="1:10" x14ac:dyDescent="0.35">
      <c r="A94" s="124" t="str">
        <f t="shared" ca="1" si="13"/>
        <v/>
      </c>
      <c r="B94" s="125" t="str">
        <f t="shared" ca="1" si="7"/>
        <v/>
      </c>
      <c r="C94" s="126" t="str">
        <f t="shared" ca="1" si="8"/>
        <v/>
      </c>
      <c r="D94" s="126" t="str">
        <f t="shared" ca="1" si="9"/>
        <v/>
      </c>
      <c r="F94" s="126" t="str">
        <f t="shared" ca="1" si="10"/>
        <v/>
      </c>
      <c r="G94" s="126" t="str">
        <f t="shared" ca="1" si="11"/>
        <v/>
      </c>
      <c r="H94" s="126" t="str">
        <f t="shared" ca="1" si="12"/>
        <v/>
      </c>
      <c r="J94" s="108"/>
    </row>
    <row r="95" spans="1:10" x14ac:dyDescent="0.35">
      <c r="A95" s="124" t="str">
        <f t="shared" ca="1" si="13"/>
        <v/>
      </c>
      <c r="B95" s="125" t="str">
        <f t="shared" ca="1" si="7"/>
        <v/>
      </c>
      <c r="C95" s="126" t="str">
        <f t="shared" ca="1" si="8"/>
        <v/>
      </c>
      <c r="D95" s="126" t="str">
        <f t="shared" ca="1" si="9"/>
        <v/>
      </c>
      <c r="F95" s="126" t="str">
        <f t="shared" ca="1" si="10"/>
        <v/>
      </c>
      <c r="G95" s="126" t="str">
        <f t="shared" ca="1" si="11"/>
        <v/>
      </c>
      <c r="H95" s="126" t="str">
        <f t="shared" ca="1" si="12"/>
        <v/>
      </c>
      <c r="J95" s="108"/>
    </row>
    <row r="96" spans="1:10" x14ac:dyDescent="0.35">
      <c r="A96" s="124" t="str">
        <f t="shared" ca="1" si="13"/>
        <v/>
      </c>
      <c r="B96" s="125" t="str">
        <f t="shared" ca="1" si="7"/>
        <v/>
      </c>
      <c r="C96" s="126" t="str">
        <f t="shared" ca="1" si="8"/>
        <v/>
      </c>
      <c r="D96" s="126" t="str">
        <f t="shared" ca="1" si="9"/>
        <v/>
      </c>
      <c r="F96" s="126" t="str">
        <f t="shared" ca="1" si="10"/>
        <v/>
      </c>
      <c r="G96" s="126" t="str">
        <f t="shared" ca="1" si="11"/>
        <v/>
      </c>
      <c r="H96" s="126" t="str">
        <f t="shared" ca="1" si="12"/>
        <v/>
      </c>
      <c r="J96" s="108"/>
    </row>
    <row r="97" spans="1:10" x14ac:dyDescent="0.35">
      <c r="A97" s="124" t="str">
        <f t="shared" ca="1" si="13"/>
        <v/>
      </c>
      <c r="B97" s="125" t="str">
        <f t="shared" ca="1" si="7"/>
        <v/>
      </c>
      <c r="C97" s="126" t="str">
        <f t="shared" ca="1" si="8"/>
        <v/>
      </c>
      <c r="D97" s="126" t="str">
        <f t="shared" ca="1" si="9"/>
        <v/>
      </c>
      <c r="F97" s="126" t="str">
        <f t="shared" ca="1" si="10"/>
        <v/>
      </c>
      <c r="G97" s="126" t="str">
        <f t="shared" ca="1" si="11"/>
        <v/>
      </c>
      <c r="H97" s="126" t="str">
        <f t="shared" ca="1" si="12"/>
        <v/>
      </c>
      <c r="J97" s="108"/>
    </row>
    <row r="98" spans="1:10" x14ac:dyDescent="0.35">
      <c r="A98" s="124" t="str">
        <f t="shared" ca="1" si="13"/>
        <v/>
      </c>
      <c r="B98" s="125" t="str">
        <f t="shared" ca="1" si="7"/>
        <v/>
      </c>
      <c r="C98" s="126" t="str">
        <f t="shared" ca="1" si="8"/>
        <v/>
      </c>
      <c r="D98" s="126" t="str">
        <f t="shared" ca="1" si="9"/>
        <v/>
      </c>
      <c r="F98" s="126" t="str">
        <f t="shared" ca="1" si="10"/>
        <v/>
      </c>
      <c r="G98" s="126" t="str">
        <f t="shared" ca="1" si="11"/>
        <v/>
      </c>
      <c r="H98" s="126" t="str">
        <f t="shared" ca="1" si="12"/>
        <v/>
      </c>
      <c r="J98" s="108"/>
    </row>
    <row r="99" spans="1:10" x14ac:dyDescent="0.35">
      <c r="A99" s="124" t="str">
        <f t="shared" ca="1" si="13"/>
        <v/>
      </c>
      <c r="B99" s="125" t="str">
        <f t="shared" ca="1" si="7"/>
        <v/>
      </c>
      <c r="C99" s="126" t="str">
        <f t="shared" ca="1" si="8"/>
        <v/>
      </c>
      <c r="D99" s="126" t="str">
        <f t="shared" ca="1" si="9"/>
        <v/>
      </c>
      <c r="F99" s="126" t="str">
        <f t="shared" ca="1" si="10"/>
        <v/>
      </c>
      <c r="G99" s="126" t="str">
        <f t="shared" ca="1" si="11"/>
        <v/>
      </c>
      <c r="H99" s="126" t="str">
        <f t="shared" ca="1" si="12"/>
        <v/>
      </c>
      <c r="J99" s="108"/>
    </row>
    <row r="100" spans="1:10" x14ac:dyDescent="0.35">
      <c r="A100" s="124" t="str">
        <f t="shared" ca="1" si="13"/>
        <v/>
      </c>
      <c r="B100" s="125" t="str">
        <f t="shared" ca="1" si="7"/>
        <v/>
      </c>
      <c r="C100" s="126" t="str">
        <f t="shared" ca="1" si="8"/>
        <v/>
      </c>
      <c r="D100" s="126" t="str">
        <f t="shared" ca="1" si="9"/>
        <v/>
      </c>
      <c r="F100" s="126" t="str">
        <f t="shared" ca="1" si="10"/>
        <v/>
      </c>
      <c r="G100" s="126" t="str">
        <f t="shared" ca="1" si="11"/>
        <v/>
      </c>
      <c r="H100" s="126" t="str">
        <f t="shared" ca="1" si="12"/>
        <v/>
      </c>
      <c r="J100" s="108"/>
    </row>
    <row r="101" spans="1:10" x14ac:dyDescent="0.35">
      <c r="A101" s="124" t="str">
        <f t="shared" ca="1" si="13"/>
        <v/>
      </c>
      <c r="B101" s="125" t="str">
        <f t="shared" ca="1" si="7"/>
        <v/>
      </c>
      <c r="C101" s="126" t="str">
        <f t="shared" ca="1" si="8"/>
        <v/>
      </c>
      <c r="D101" s="126" t="str">
        <f t="shared" ca="1" si="9"/>
        <v/>
      </c>
      <c r="F101" s="126" t="str">
        <f t="shared" ca="1" si="10"/>
        <v/>
      </c>
      <c r="G101" s="126" t="str">
        <f t="shared" ca="1" si="11"/>
        <v/>
      </c>
      <c r="H101" s="126" t="str">
        <f t="shared" ca="1" si="12"/>
        <v/>
      </c>
      <c r="J101" s="108"/>
    </row>
    <row r="102" spans="1:10" x14ac:dyDescent="0.35">
      <c r="A102" s="124" t="str">
        <f t="shared" ca="1" si="13"/>
        <v/>
      </c>
      <c r="B102" s="125" t="str">
        <f t="shared" ca="1" si="7"/>
        <v/>
      </c>
      <c r="C102" s="126" t="str">
        <f t="shared" ca="1" si="8"/>
        <v/>
      </c>
      <c r="D102" s="126" t="str">
        <f t="shared" ca="1" si="9"/>
        <v/>
      </c>
      <c r="F102" s="126" t="str">
        <f t="shared" ca="1" si="10"/>
        <v/>
      </c>
      <c r="G102" s="126" t="str">
        <f t="shared" ca="1" si="11"/>
        <v/>
      </c>
      <c r="H102" s="126" t="str">
        <f t="shared" ca="1" si="12"/>
        <v/>
      </c>
      <c r="J102" s="108"/>
    </row>
    <row r="103" spans="1:10" x14ac:dyDescent="0.35">
      <c r="A103" s="124" t="str">
        <f t="shared" ca="1" si="13"/>
        <v/>
      </c>
      <c r="B103" s="125" t="str">
        <f t="shared" ca="1" si="7"/>
        <v/>
      </c>
      <c r="C103" s="126" t="str">
        <f t="shared" ca="1" si="8"/>
        <v/>
      </c>
      <c r="D103" s="126" t="str">
        <f t="shared" ca="1" si="9"/>
        <v/>
      </c>
      <c r="F103" s="126" t="str">
        <f t="shared" ca="1" si="10"/>
        <v/>
      </c>
      <c r="G103" s="126" t="str">
        <f t="shared" ca="1" si="11"/>
        <v/>
      </c>
      <c r="H103" s="126" t="str">
        <f t="shared" ca="1" si="12"/>
        <v/>
      </c>
      <c r="J103" s="108"/>
    </row>
    <row r="104" spans="1:10" x14ac:dyDescent="0.35">
      <c r="A104" s="124" t="str">
        <f t="shared" ca="1" si="13"/>
        <v/>
      </c>
      <c r="B104" s="125" t="str">
        <f t="shared" ca="1" si="7"/>
        <v/>
      </c>
      <c r="C104" s="126" t="str">
        <f t="shared" ca="1" si="8"/>
        <v/>
      </c>
      <c r="D104" s="126" t="str">
        <f t="shared" ca="1" si="9"/>
        <v/>
      </c>
      <c r="F104" s="126" t="str">
        <f t="shared" ca="1" si="10"/>
        <v/>
      </c>
      <c r="G104" s="126" t="str">
        <f t="shared" ca="1" si="11"/>
        <v/>
      </c>
      <c r="H104" s="126" t="str">
        <f t="shared" ca="1" si="12"/>
        <v/>
      </c>
      <c r="J104" s="108"/>
    </row>
    <row r="105" spans="1:10" x14ac:dyDescent="0.35">
      <c r="A105" s="124" t="str">
        <f t="shared" ca="1" si="13"/>
        <v/>
      </c>
      <c r="B105" s="125" t="str">
        <f t="shared" ca="1" si="7"/>
        <v/>
      </c>
      <c r="C105" s="126" t="str">
        <f t="shared" ca="1" si="8"/>
        <v/>
      </c>
      <c r="D105" s="126" t="str">
        <f t="shared" ca="1" si="9"/>
        <v/>
      </c>
      <c r="F105" s="126" t="str">
        <f t="shared" ca="1" si="10"/>
        <v/>
      </c>
      <c r="G105" s="126" t="str">
        <f t="shared" ca="1" si="11"/>
        <v/>
      </c>
      <c r="H105" s="126" t="str">
        <f t="shared" ca="1" si="12"/>
        <v/>
      </c>
      <c r="J105" s="108"/>
    </row>
    <row r="106" spans="1:10" x14ac:dyDescent="0.35">
      <c r="A106" s="124" t="str">
        <f t="shared" ca="1" si="13"/>
        <v/>
      </c>
      <c r="B106" s="125" t="str">
        <f t="shared" ca="1" si="7"/>
        <v/>
      </c>
      <c r="C106" s="126" t="str">
        <f t="shared" ca="1" si="8"/>
        <v/>
      </c>
      <c r="D106" s="126" t="str">
        <f t="shared" ca="1" si="9"/>
        <v/>
      </c>
      <c r="F106" s="126" t="str">
        <f t="shared" ca="1" si="10"/>
        <v/>
      </c>
      <c r="G106" s="126" t="str">
        <f t="shared" ca="1" si="11"/>
        <v/>
      </c>
      <c r="H106" s="126" t="str">
        <f t="shared" ca="1" si="12"/>
        <v/>
      </c>
      <c r="J106" s="108"/>
    </row>
    <row r="107" spans="1:10" x14ac:dyDescent="0.35">
      <c r="A107" s="124" t="str">
        <f t="shared" ca="1" si="13"/>
        <v/>
      </c>
      <c r="B107" s="125" t="str">
        <f t="shared" ca="1" si="7"/>
        <v/>
      </c>
      <c r="C107" s="126" t="str">
        <f t="shared" ca="1" si="8"/>
        <v/>
      </c>
      <c r="D107" s="126" t="str">
        <f t="shared" ca="1" si="9"/>
        <v/>
      </c>
      <c r="F107" s="126" t="str">
        <f t="shared" ca="1" si="10"/>
        <v/>
      </c>
      <c r="G107" s="126" t="str">
        <f t="shared" ca="1" si="11"/>
        <v/>
      </c>
      <c r="H107" s="126" t="str">
        <f t="shared" ca="1" si="12"/>
        <v/>
      </c>
      <c r="J107" s="108"/>
    </row>
    <row r="108" spans="1:10" x14ac:dyDescent="0.35">
      <c r="A108" s="124" t="str">
        <f t="shared" ca="1" si="13"/>
        <v/>
      </c>
      <c r="B108" s="125" t="str">
        <f t="shared" ca="1" si="7"/>
        <v/>
      </c>
      <c r="C108" s="126" t="str">
        <f t="shared" ca="1" si="8"/>
        <v/>
      </c>
      <c r="D108" s="126" t="str">
        <f t="shared" ca="1" si="9"/>
        <v/>
      </c>
      <c r="F108" s="126" t="str">
        <f t="shared" ca="1" si="10"/>
        <v/>
      </c>
      <c r="G108" s="126" t="str">
        <f t="shared" ca="1" si="11"/>
        <v/>
      </c>
      <c r="H108" s="126" t="str">
        <f t="shared" ca="1" si="12"/>
        <v/>
      </c>
      <c r="J108" s="108"/>
    </row>
    <row r="109" spans="1:10" x14ac:dyDescent="0.35">
      <c r="A109" s="124" t="str">
        <f t="shared" ca="1" si="13"/>
        <v/>
      </c>
      <c r="B109" s="125" t="str">
        <f t="shared" ca="1" si="7"/>
        <v/>
      </c>
      <c r="C109" s="126" t="str">
        <f t="shared" ca="1" si="8"/>
        <v/>
      </c>
      <c r="D109" s="126" t="str">
        <f t="shared" ca="1" si="9"/>
        <v/>
      </c>
      <c r="F109" s="126" t="str">
        <f t="shared" ca="1" si="10"/>
        <v/>
      </c>
      <c r="G109" s="126" t="str">
        <f t="shared" ca="1" si="11"/>
        <v/>
      </c>
      <c r="H109" s="126" t="str">
        <f t="shared" ca="1" si="12"/>
        <v/>
      </c>
      <c r="J109" s="108"/>
    </row>
    <row r="110" spans="1:10" x14ac:dyDescent="0.35">
      <c r="A110" s="124" t="str">
        <f t="shared" ca="1" si="13"/>
        <v/>
      </c>
      <c r="B110" s="125" t="str">
        <f t="shared" ca="1" si="7"/>
        <v/>
      </c>
      <c r="C110" s="126" t="str">
        <f t="shared" ca="1" si="8"/>
        <v/>
      </c>
      <c r="D110" s="126" t="str">
        <f t="shared" ca="1" si="9"/>
        <v/>
      </c>
      <c r="F110" s="126" t="str">
        <f t="shared" ca="1" si="10"/>
        <v/>
      </c>
      <c r="G110" s="126" t="str">
        <f t="shared" ca="1" si="11"/>
        <v/>
      </c>
      <c r="H110" s="126" t="str">
        <f t="shared" ca="1" si="12"/>
        <v/>
      </c>
      <c r="J110" s="108"/>
    </row>
    <row r="111" spans="1:10" x14ac:dyDescent="0.35">
      <c r="A111" s="124" t="str">
        <f t="shared" ca="1" si="13"/>
        <v/>
      </c>
      <c r="B111" s="125" t="str">
        <f t="shared" ca="1" si="7"/>
        <v/>
      </c>
      <c r="C111" s="126" t="str">
        <f t="shared" ca="1" si="8"/>
        <v/>
      </c>
      <c r="D111" s="126" t="str">
        <f t="shared" ca="1" si="9"/>
        <v/>
      </c>
      <c r="F111" s="126" t="str">
        <f t="shared" ca="1" si="10"/>
        <v/>
      </c>
      <c r="G111" s="126" t="str">
        <f t="shared" ca="1" si="11"/>
        <v/>
      </c>
      <c r="H111" s="126" t="str">
        <f t="shared" ca="1" si="12"/>
        <v/>
      </c>
      <c r="J111" s="108"/>
    </row>
    <row r="112" spans="1:10" x14ac:dyDescent="0.35">
      <c r="A112" s="124" t="str">
        <f t="shared" ca="1" si="13"/>
        <v/>
      </c>
      <c r="B112" s="125" t="str">
        <f t="shared" ca="1" si="7"/>
        <v/>
      </c>
      <c r="C112" s="126" t="str">
        <f t="shared" ca="1" si="8"/>
        <v/>
      </c>
      <c r="D112" s="126" t="str">
        <f t="shared" ca="1" si="9"/>
        <v/>
      </c>
      <c r="F112" s="126" t="str">
        <f t="shared" ca="1" si="10"/>
        <v/>
      </c>
      <c r="G112" s="126" t="str">
        <f t="shared" ca="1" si="11"/>
        <v/>
      </c>
      <c r="H112" s="126" t="str">
        <f t="shared" ca="1" si="12"/>
        <v/>
      </c>
      <c r="J112" s="108"/>
    </row>
    <row r="113" spans="1:10" x14ac:dyDescent="0.35">
      <c r="A113" s="124" t="str">
        <f t="shared" ca="1" si="13"/>
        <v/>
      </c>
      <c r="B113" s="125" t="str">
        <f t="shared" ca="1" si="7"/>
        <v/>
      </c>
      <c r="C113" s="126" t="str">
        <f t="shared" ca="1" si="8"/>
        <v/>
      </c>
      <c r="D113" s="126" t="str">
        <f t="shared" ca="1" si="9"/>
        <v/>
      </c>
      <c r="F113" s="126" t="str">
        <f t="shared" ca="1" si="10"/>
        <v/>
      </c>
      <c r="G113" s="126" t="str">
        <f t="shared" ca="1" si="11"/>
        <v/>
      </c>
      <c r="H113" s="126" t="str">
        <f t="shared" ca="1" si="12"/>
        <v/>
      </c>
      <c r="J113" s="108"/>
    </row>
    <row r="114" spans="1:10" x14ac:dyDescent="0.35">
      <c r="A114" s="124" t="str">
        <f t="shared" ca="1" si="13"/>
        <v/>
      </c>
      <c r="B114" s="125" t="str">
        <f t="shared" ca="1" si="7"/>
        <v/>
      </c>
      <c r="C114" s="126" t="str">
        <f t="shared" ca="1" si="8"/>
        <v/>
      </c>
      <c r="D114" s="126" t="str">
        <f t="shared" ca="1" si="9"/>
        <v/>
      </c>
      <c r="F114" s="126" t="str">
        <f t="shared" ca="1" si="10"/>
        <v/>
      </c>
      <c r="G114" s="126" t="str">
        <f t="shared" ca="1" si="11"/>
        <v/>
      </c>
      <c r="H114" s="126" t="str">
        <f t="shared" ca="1" si="12"/>
        <v/>
      </c>
      <c r="J114" s="108"/>
    </row>
    <row r="115" spans="1:10" x14ac:dyDescent="0.35">
      <c r="A115" s="124" t="str">
        <f t="shared" ca="1" si="13"/>
        <v/>
      </c>
      <c r="B115" s="125" t="str">
        <f t="shared" ca="1" si="7"/>
        <v/>
      </c>
      <c r="C115" s="126" t="str">
        <f t="shared" ca="1" si="8"/>
        <v/>
      </c>
      <c r="D115" s="126" t="str">
        <f t="shared" ca="1" si="9"/>
        <v/>
      </c>
      <c r="F115" s="126" t="str">
        <f t="shared" ca="1" si="10"/>
        <v/>
      </c>
      <c r="G115" s="126" t="str">
        <f t="shared" ca="1" si="11"/>
        <v/>
      </c>
      <c r="H115" s="126" t="str">
        <f t="shared" ca="1" si="12"/>
        <v/>
      </c>
      <c r="J115" s="108"/>
    </row>
    <row r="116" spans="1:10" x14ac:dyDescent="0.35">
      <c r="A116" s="124" t="str">
        <f t="shared" ca="1" si="13"/>
        <v/>
      </c>
      <c r="B116" s="125" t="str">
        <f t="shared" ca="1" si="7"/>
        <v/>
      </c>
      <c r="C116" s="126" t="str">
        <f t="shared" ca="1" si="8"/>
        <v/>
      </c>
      <c r="D116" s="126" t="str">
        <f t="shared" ca="1" si="9"/>
        <v/>
      </c>
      <c r="F116" s="126" t="str">
        <f t="shared" ca="1" si="10"/>
        <v/>
      </c>
      <c r="G116" s="126" t="str">
        <f t="shared" ca="1" si="11"/>
        <v/>
      </c>
      <c r="H116" s="126" t="str">
        <f t="shared" ca="1" si="12"/>
        <v/>
      </c>
      <c r="J116" s="108"/>
    </row>
    <row r="117" spans="1:10" x14ac:dyDescent="0.35">
      <c r="A117" s="124" t="str">
        <f t="shared" ca="1" si="13"/>
        <v/>
      </c>
      <c r="B117" s="125" t="str">
        <f t="shared" ca="1" si="7"/>
        <v/>
      </c>
      <c r="C117" s="126" t="str">
        <f t="shared" ca="1" si="8"/>
        <v/>
      </c>
      <c r="D117" s="126" t="str">
        <f t="shared" ca="1" si="9"/>
        <v/>
      </c>
      <c r="F117" s="126" t="str">
        <f t="shared" ca="1" si="10"/>
        <v/>
      </c>
      <c r="G117" s="126" t="str">
        <f t="shared" ca="1" si="11"/>
        <v/>
      </c>
      <c r="H117" s="126" t="str">
        <f t="shared" ca="1" si="12"/>
        <v/>
      </c>
      <c r="J117" s="108"/>
    </row>
    <row r="118" spans="1:10" x14ac:dyDescent="0.35">
      <c r="A118" s="124" t="str">
        <f t="shared" ca="1" si="13"/>
        <v/>
      </c>
      <c r="B118" s="125" t="str">
        <f t="shared" ca="1" si="7"/>
        <v/>
      </c>
      <c r="C118" s="126" t="str">
        <f t="shared" ca="1" si="8"/>
        <v/>
      </c>
      <c r="D118" s="126" t="str">
        <f t="shared" ca="1" si="9"/>
        <v/>
      </c>
      <c r="F118" s="126" t="str">
        <f t="shared" ca="1" si="10"/>
        <v/>
      </c>
      <c r="G118" s="126" t="str">
        <f t="shared" ca="1" si="11"/>
        <v/>
      </c>
      <c r="H118" s="126" t="str">
        <f t="shared" ca="1" si="12"/>
        <v/>
      </c>
      <c r="J118" s="108"/>
    </row>
    <row r="119" spans="1:10" x14ac:dyDescent="0.35">
      <c r="A119" s="124" t="str">
        <f t="shared" ca="1" si="13"/>
        <v/>
      </c>
      <c r="B119" s="125" t="str">
        <f t="shared" ca="1" si="7"/>
        <v/>
      </c>
      <c r="C119" s="126" t="str">
        <f t="shared" ca="1" si="8"/>
        <v/>
      </c>
      <c r="D119" s="126" t="str">
        <f t="shared" ca="1" si="9"/>
        <v/>
      </c>
      <c r="F119" s="126" t="str">
        <f t="shared" ca="1" si="10"/>
        <v/>
      </c>
      <c r="G119" s="126" t="str">
        <f t="shared" ca="1" si="11"/>
        <v/>
      </c>
      <c r="H119" s="126" t="str">
        <f t="shared" ca="1" si="12"/>
        <v/>
      </c>
      <c r="J119" s="108"/>
    </row>
    <row r="120" spans="1:10" x14ac:dyDescent="0.35">
      <c r="A120" s="124" t="str">
        <f t="shared" ca="1" si="13"/>
        <v/>
      </c>
      <c r="B120" s="125" t="str">
        <f t="shared" ca="1" si="7"/>
        <v/>
      </c>
      <c r="C120" s="126" t="str">
        <f t="shared" ca="1" si="8"/>
        <v/>
      </c>
      <c r="D120" s="126" t="str">
        <f t="shared" ca="1" si="9"/>
        <v/>
      </c>
      <c r="F120" s="126" t="str">
        <f t="shared" ca="1" si="10"/>
        <v/>
      </c>
      <c r="G120" s="126" t="str">
        <f t="shared" ca="1" si="11"/>
        <v/>
      </c>
      <c r="H120" s="126" t="str">
        <f t="shared" ca="1" si="12"/>
        <v/>
      </c>
      <c r="J120" s="108"/>
    </row>
    <row r="121" spans="1:10" x14ac:dyDescent="0.35">
      <c r="A121" s="124" t="str">
        <f t="shared" ca="1" si="13"/>
        <v/>
      </c>
      <c r="B121" s="125" t="str">
        <f t="shared" ca="1" si="7"/>
        <v/>
      </c>
      <c r="C121" s="126" t="str">
        <f t="shared" ca="1" si="8"/>
        <v/>
      </c>
      <c r="D121" s="126" t="str">
        <f t="shared" ca="1" si="9"/>
        <v/>
      </c>
      <c r="F121" s="126" t="str">
        <f t="shared" ca="1" si="10"/>
        <v/>
      </c>
      <c r="G121" s="126" t="str">
        <f t="shared" ca="1" si="11"/>
        <v/>
      </c>
      <c r="H121" s="126" t="str">
        <f t="shared" ca="1" si="12"/>
        <v/>
      </c>
      <c r="J121" s="108"/>
    </row>
    <row r="122" spans="1:10" x14ac:dyDescent="0.35">
      <c r="A122" s="124" t="str">
        <f t="shared" ca="1" si="13"/>
        <v/>
      </c>
      <c r="B122" s="125" t="str">
        <f t="shared" ca="1" si="7"/>
        <v/>
      </c>
      <c r="C122" s="126" t="str">
        <f t="shared" ca="1" si="8"/>
        <v/>
      </c>
      <c r="D122" s="126" t="str">
        <f t="shared" ca="1" si="9"/>
        <v/>
      </c>
      <c r="F122" s="126" t="str">
        <f t="shared" ca="1" si="10"/>
        <v/>
      </c>
      <c r="G122" s="126" t="str">
        <f t="shared" ca="1" si="11"/>
        <v/>
      </c>
      <c r="H122" s="126" t="str">
        <f t="shared" ca="1" si="12"/>
        <v/>
      </c>
      <c r="J122" s="108"/>
    </row>
    <row r="123" spans="1:10" x14ac:dyDescent="0.35">
      <c r="A123" s="124" t="str">
        <f t="shared" ca="1" si="13"/>
        <v/>
      </c>
      <c r="B123" s="125" t="str">
        <f t="shared" ca="1" si="7"/>
        <v/>
      </c>
      <c r="C123" s="126" t="str">
        <f t="shared" ca="1" si="8"/>
        <v/>
      </c>
      <c r="D123" s="126" t="str">
        <f t="shared" ca="1" si="9"/>
        <v/>
      </c>
      <c r="F123" s="126" t="str">
        <f t="shared" ca="1" si="10"/>
        <v/>
      </c>
      <c r="G123" s="126" t="str">
        <f t="shared" ca="1" si="11"/>
        <v/>
      </c>
      <c r="H123" s="126" t="str">
        <f t="shared" ca="1" si="12"/>
        <v/>
      </c>
      <c r="J123" s="108"/>
    </row>
    <row r="124" spans="1:10" x14ac:dyDescent="0.35">
      <c r="A124" s="124" t="str">
        <f t="shared" ca="1" si="13"/>
        <v/>
      </c>
      <c r="B124" s="125" t="str">
        <f t="shared" ca="1" si="7"/>
        <v/>
      </c>
      <c r="C124" s="126" t="str">
        <f t="shared" ca="1" si="8"/>
        <v/>
      </c>
      <c r="D124" s="126" t="str">
        <f t="shared" ca="1" si="9"/>
        <v/>
      </c>
      <c r="F124" s="126" t="str">
        <f t="shared" ca="1" si="10"/>
        <v/>
      </c>
      <c r="G124" s="126" t="str">
        <f t="shared" ca="1" si="11"/>
        <v/>
      </c>
      <c r="H124" s="126" t="str">
        <f t="shared" ca="1" si="12"/>
        <v/>
      </c>
      <c r="J124" s="108"/>
    </row>
    <row r="125" spans="1:10" x14ac:dyDescent="0.35">
      <c r="A125" s="124" t="str">
        <f t="shared" ca="1" si="13"/>
        <v/>
      </c>
      <c r="B125" s="125" t="str">
        <f t="shared" ca="1" si="7"/>
        <v/>
      </c>
      <c r="C125" s="126" t="str">
        <f t="shared" ca="1" si="8"/>
        <v/>
      </c>
      <c r="D125" s="126" t="str">
        <f t="shared" ca="1" si="9"/>
        <v/>
      </c>
      <c r="F125" s="126" t="str">
        <f t="shared" ca="1" si="10"/>
        <v/>
      </c>
      <c r="G125" s="126" t="str">
        <f t="shared" ca="1" si="11"/>
        <v/>
      </c>
      <c r="H125" s="126" t="str">
        <f t="shared" ca="1" si="12"/>
        <v/>
      </c>
      <c r="J125" s="108"/>
    </row>
    <row r="126" spans="1:10" x14ac:dyDescent="0.35">
      <c r="A126" s="124" t="str">
        <f t="shared" ca="1" si="13"/>
        <v/>
      </c>
      <c r="B126" s="125" t="str">
        <f t="shared" ca="1" si="7"/>
        <v/>
      </c>
      <c r="C126" s="126" t="str">
        <f t="shared" ca="1" si="8"/>
        <v/>
      </c>
      <c r="D126" s="126" t="str">
        <f t="shared" ca="1" si="9"/>
        <v/>
      </c>
      <c r="F126" s="126" t="str">
        <f t="shared" ca="1" si="10"/>
        <v/>
      </c>
      <c r="G126" s="126" t="str">
        <f t="shared" ca="1" si="11"/>
        <v/>
      </c>
      <c r="H126" s="126" t="str">
        <f t="shared" ca="1" si="12"/>
        <v/>
      </c>
      <c r="J126" s="108"/>
    </row>
    <row r="127" spans="1:10" x14ac:dyDescent="0.35">
      <c r="A127" s="124" t="str">
        <f t="shared" ca="1" si="13"/>
        <v/>
      </c>
      <c r="B127" s="125" t="str">
        <f t="shared" ca="1" si="7"/>
        <v/>
      </c>
      <c r="C127" s="126" t="str">
        <f t="shared" ca="1" si="8"/>
        <v/>
      </c>
      <c r="D127" s="126" t="str">
        <f t="shared" ca="1" si="9"/>
        <v/>
      </c>
      <c r="F127" s="126" t="str">
        <f t="shared" ca="1" si="10"/>
        <v/>
      </c>
      <c r="G127" s="126" t="str">
        <f t="shared" ca="1" si="11"/>
        <v/>
      </c>
      <c r="H127" s="126" t="str">
        <f t="shared" ca="1" si="12"/>
        <v/>
      </c>
      <c r="J127" s="108"/>
    </row>
    <row r="128" spans="1:10" x14ac:dyDescent="0.35">
      <c r="A128" s="124" t="str">
        <f t="shared" ca="1" si="13"/>
        <v/>
      </c>
      <c r="B128" s="125" t="str">
        <f t="shared" ca="1" si="7"/>
        <v/>
      </c>
      <c r="C128" s="126" t="str">
        <f t="shared" ca="1" si="8"/>
        <v/>
      </c>
      <c r="D128" s="126" t="str">
        <f t="shared" ca="1" si="9"/>
        <v/>
      </c>
      <c r="F128" s="126" t="str">
        <f t="shared" ca="1" si="10"/>
        <v/>
      </c>
      <c r="G128" s="126" t="str">
        <f t="shared" ca="1" si="11"/>
        <v/>
      </c>
      <c r="H128" s="126" t="str">
        <f t="shared" ca="1" si="12"/>
        <v/>
      </c>
      <c r="J128" s="108"/>
    </row>
    <row r="129" spans="1:10" x14ac:dyDescent="0.35">
      <c r="A129" s="124" t="str">
        <f t="shared" ca="1" si="13"/>
        <v/>
      </c>
      <c r="B129" s="125" t="str">
        <f t="shared" ca="1" si="7"/>
        <v/>
      </c>
      <c r="C129" s="126" t="str">
        <f t="shared" ca="1" si="8"/>
        <v/>
      </c>
      <c r="D129" s="126" t="str">
        <f t="shared" ca="1" si="9"/>
        <v/>
      </c>
      <c r="F129" s="126" t="str">
        <f t="shared" ca="1" si="10"/>
        <v/>
      </c>
      <c r="G129" s="126" t="str">
        <f t="shared" ca="1" si="11"/>
        <v/>
      </c>
      <c r="H129" s="126" t="str">
        <f t="shared" ca="1" si="12"/>
        <v/>
      </c>
      <c r="J129" s="108"/>
    </row>
    <row r="130" spans="1:10" x14ac:dyDescent="0.35">
      <c r="A130" s="124" t="str">
        <f t="shared" ca="1" si="13"/>
        <v/>
      </c>
      <c r="B130" s="125" t="str">
        <f t="shared" ca="1" si="7"/>
        <v/>
      </c>
      <c r="C130" s="126" t="str">
        <f t="shared" ca="1" si="8"/>
        <v/>
      </c>
      <c r="D130" s="126" t="str">
        <f t="shared" ca="1" si="9"/>
        <v/>
      </c>
      <c r="F130" s="126" t="str">
        <f t="shared" ca="1" si="10"/>
        <v/>
      </c>
      <c r="G130" s="126" t="str">
        <f t="shared" ca="1" si="11"/>
        <v/>
      </c>
      <c r="H130" s="126" t="str">
        <f t="shared" ca="1" si="12"/>
        <v/>
      </c>
      <c r="J130" s="108"/>
    </row>
    <row r="131" spans="1:10" x14ac:dyDescent="0.35">
      <c r="A131" s="124" t="str">
        <f t="shared" ca="1" si="13"/>
        <v/>
      </c>
      <c r="B131" s="125" t="str">
        <f t="shared" ca="1" si="7"/>
        <v/>
      </c>
      <c r="C131" s="126" t="str">
        <f t="shared" ca="1" si="8"/>
        <v/>
      </c>
      <c r="D131" s="126" t="str">
        <f t="shared" ca="1" si="9"/>
        <v/>
      </c>
      <c r="F131" s="126" t="str">
        <f t="shared" ca="1" si="10"/>
        <v/>
      </c>
      <c r="G131" s="126" t="str">
        <f t="shared" ca="1" si="11"/>
        <v/>
      </c>
      <c r="H131" s="126" t="str">
        <f t="shared" ca="1" si="12"/>
        <v/>
      </c>
      <c r="J131" s="108"/>
    </row>
    <row r="132" spans="1:10" x14ac:dyDescent="0.35">
      <c r="A132" s="124" t="str">
        <f t="shared" ca="1" si="13"/>
        <v/>
      </c>
      <c r="B132" s="125" t="str">
        <f t="shared" ca="1" si="7"/>
        <v/>
      </c>
      <c r="C132" s="126" t="str">
        <f t="shared" ca="1" si="8"/>
        <v/>
      </c>
      <c r="D132" s="126" t="str">
        <f t="shared" ca="1" si="9"/>
        <v/>
      </c>
      <c r="F132" s="126" t="str">
        <f t="shared" ca="1" si="10"/>
        <v/>
      </c>
      <c r="G132" s="126" t="str">
        <f t="shared" ca="1" si="11"/>
        <v/>
      </c>
      <c r="H132" s="126" t="str">
        <f t="shared" ca="1" si="12"/>
        <v/>
      </c>
      <c r="J132" s="108"/>
    </row>
    <row r="133" spans="1:10" x14ac:dyDescent="0.35">
      <c r="A133" s="124" t="str">
        <f t="shared" ca="1" si="13"/>
        <v/>
      </c>
      <c r="B133" s="125" t="str">
        <f t="shared" ca="1" si="7"/>
        <v/>
      </c>
      <c r="C133" s="126" t="str">
        <f t="shared" ca="1" si="8"/>
        <v/>
      </c>
      <c r="D133" s="126" t="str">
        <f t="shared" ca="1" si="9"/>
        <v/>
      </c>
      <c r="F133" s="126" t="str">
        <f t="shared" ca="1" si="10"/>
        <v/>
      </c>
      <c r="G133" s="126" t="str">
        <f t="shared" ca="1" si="11"/>
        <v/>
      </c>
      <c r="H133" s="126" t="str">
        <f t="shared" ca="1" si="12"/>
        <v/>
      </c>
      <c r="J133" s="108"/>
    </row>
    <row r="134" spans="1:10" x14ac:dyDescent="0.35">
      <c r="A134" s="124" t="str">
        <f t="shared" ca="1" si="13"/>
        <v/>
      </c>
      <c r="B134" s="125" t="str">
        <f t="shared" ca="1" si="7"/>
        <v/>
      </c>
      <c r="C134" s="126" t="str">
        <f t="shared" ca="1" si="8"/>
        <v/>
      </c>
      <c r="D134" s="126" t="str">
        <f t="shared" ca="1" si="9"/>
        <v/>
      </c>
      <c r="F134" s="126" t="str">
        <f t="shared" ca="1" si="10"/>
        <v/>
      </c>
      <c r="G134" s="126" t="str">
        <f t="shared" ca="1" si="11"/>
        <v/>
      </c>
      <c r="H134" s="126" t="str">
        <f t="shared" ca="1" si="12"/>
        <v/>
      </c>
      <c r="J134" s="108"/>
    </row>
    <row r="135" spans="1:10" x14ac:dyDescent="0.35">
      <c r="A135" s="124" t="str">
        <f t="shared" ca="1" si="13"/>
        <v/>
      </c>
      <c r="B135" s="125" t="str">
        <f t="shared" ca="1" si="7"/>
        <v/>
      </c>
      <c r="C135" s="126" t="str">
        <f t="shared" ca="1" si="8"/>
        <v/>
      </c>
      <c r="D135" s="126" t="str">
        <f t="shared" ca="1" si="9"/>
        <v/>
      </c>
      <c r="F135" s="126" t="str">
        <f t="shared" ca="1" si="10"/>
        <v/>
      </c>
      <c r="G135" s="126" t="str">
        <f t="shared" ca="1" si="11"/>
        <v/>
      </c>
      <c r="H135" s="126" t="str">
        <f t="shared" ca="1" si="12"/>
        <v/>
      </c>
      <c r="J135" s="108"/>
    </row>
    <row r="136" spans="1:10" x14ac:dyDescent="0.35">
      <c r="A136" s="124" t="str">
        <f t="shared" ca="1" si="13"/>
        <v/>
      </c>
      <c r="B136" s="125" t="str">
        <f t="shared" ca="1" si="7"/>
        <v/>
      </c>
      <c r="C136" s="126" t="str">
        <f t="shared" ca="1" si="8"/>
        <v/>
      </c>
      <c r="D136" s="126" t="str">
        <f t="shared" ca="1" si="9"/>
        <v/>
      </c>
      <c r="F136" s="126" t="str">
        <f t="shared" ca="1" si="10"/>
        <v/>
      </c>
      <c r="G136" s="126" t="str">
        <f t="shared" ca="1" si="11"/>
        <v/>
      </c>
      <c r="H136" s="126" t="str">
        <f t="shared" ca="1" si="12"/>
        <v/>
      </c>
      <c r="J136" s="108"/>
    </row>
    <row r="137" spans="1:10" x14ac:dyDescent="0.35">
      <c r="A137" s="124" t="str">
        <f t="shared" ca="1" si="13"/>
        <v/>
      </c>
      <c r="B137" s="125" t="str">
        <f t="shared" ca="1" si="7"/>
        <v/>
      </c>
      <c r="C137" s="126" t="str">
        <f t="shared" ca="1" si="8"/>
        <v/>
      </c>
      <c r="D137" s="126" t="str">
        <f t="shared" ca="1" si="9"/>
        <v/>
      </c>
      <c r="F137" s="126" t="str">
        <f t="shared" ca="1" si="10"/>
        <v/>
      </c>
      <c r="G137" s="126" t="str">
        <f t="shared" ca="1" si="11"/>
        <v/>
      </c>
      <c r="H137" s="126" t="str">
        <f t="shared" ca="1" si="12"/>
        <v/>
      </c>
      <c r="J137" s="108"/>
    </row>
    <row r="138" spans="1:10" x14ac:dyDescent="0.35">
      <c r="A138" s="124" t="str">
        <f t="shared" ca="1" si="13"/>
        <v/>
      </c>
      <c r="B138" s="125" t="str">
        <f t="shared" ca="1" si="7"/>
        <v/>
      </c>
      <c r="C138" s="126" t="str">
        <f t="shared" ca="1" si="8"/>
        <v/>
      </c>
      <c r="D138" s="126" t="str">
        <f t="shared" ca="1" si="9"/>
        <v/>
      </c>
      <c r="F138" s="126" t="str">
        <f t="shared" ca="1" si="10"/>
        <v/>
      </c>
      <c r="G138" s="126" t="str">
        <f t="shared" ca="1" si="11"/>
        <v/>
      </c>
      <c r="H138" s="126" t="str">
        <f t="shared" ca="1" si="12"/>
        <v/>
      </c>
      <c r="J138" s="108"/>
    </row>
    <row r="139" spans="1:10" x14ac:dyDescent="0.35">
      <c r="A139" s="124" t="str">
        <f t="shared" ca="1" si="13"/>
        <v/>
      </c>
      <c r="B139" s="125" t="str">
        <f t="shared" ca="1" si="7"/>
        <v/>
      </c>
      <c r="C139" s="126" t="str">
        <f t="shared" ca="1" si="8"/>
        <v/>
      </c>
      <c r="D139" s="126" t="str">
        <f t="shared" ca="1" si="9"/>
        <v/>
      </c>
      <c r="F139" s="126" t="str">
        <f t="shared" ca="1" si="10"/>
        <v/>
      </c>
      <c r="G139" s="126" t="str">
        <f t="shared" ca="1" si="11"/>
        <v/>
      </c>
      <c r="H139" s="126" t="str">
        <f t="shared" ca="1" si="12"/>
        <v/>
      </c>
      <c r="J139" s="108"/>
    </row>
    <row r="140" spans="1:10" x14ac:dyDescent="0.35">
      <c r="A140" s="124" t="str">
        <f t="shared" ca="1" si="13"/>
        <v/>
      </c>
      <c r="B140" s="125" t="str">
        <f t="shared" ca="1" si="7"/>
        <v/>
      </c>
      <c r="C140" s="126" t="str">
        <f t="shared" ca="1" si="8"/>
        <v/>
      </c>
      <c r="D140" s="126" t="str">
        <f t="shared" ca="1" si="9"/>
        <v/>
      </c>
      <c r="F140" s="126" t="str">
        <f t="shared" ca="1" si="10"/>
        <v/>
      </c>
      <c r="G140" s="126" t="str">
        <f t="shared" ca="1" si="11"/>
        <v/>
      </c>
      <c r="H140" s="126" t="str">
        <f t="shared" ca="1" si="12"/>
        <v/>
      </c>
      <c r="J140" s="108"/>
    </row>
    <row r="141" spans="1:10" x14ac:dyDescent="0.35">
      <c r="A141" s="124" t="str">
        <f t="shared" ca="1" si="13"/>
        <v/>
      </c>
      <c r="B141" s="125" t="str">
        <f t="shared" ca="1" si="7"/>
        <v/>
      </c>
      <c r="C141" s="126" t="str">
        <f t="shared" ca="1" si="8"/>
        <v/>
      </c>
      <c r="D141" s="126" t="str">
        <f t="shared" ca="1" si="9"/>
        <v/>
      </c>
      <c r="F141" s="126" t="str">
        <f t="shared" ca="1" si="10"/>
        <v/>
      </c>
      <c r="G141" s="126" t="str">
        <f t="shared" ca="1" si="11"/>
        <v/>
      </c>
      <c r="H141" s="126" t="str">
        <f t="shared" ca="1" si="12"/>
        <v/>
      </c>
      <c r="J141" s="108"/>
    </row>
    <row r="142" spans="1:10" x14ac:dyDescent="0.35">
      <c r="A142" s="124" t="str">
        <f t="shared" ca="1" si="13"/>
        <v/>
      </c>
      <c r="B142" s="125" t="str">
        <f t="shared" ca="1" si="7"/>
        <v/>
      </c>
      <c r="C142" s="126" t="str">
        <f t="shared" ca="1" si="8"/>
        <v/>
      </c>
      <c r="D142" s="126" t="str">
        <f t="shared" ca="1" si="9"/>
        <v/>
      </c>
      <c r="F142" s="126" t="str">
        <f t="shared" ca="1" si="10"/>
        <v/>
      </c>
      <c r="G142" s="126" t="str">
        <f t="shared" ca="1" si="11"/>
        <v/>
      </c>
      <c r="H142" s="126" t="str">
        <f t="shared" ca="1" si="12"/>
        <v/>
      </c>
      <c r="J142" s="108"/>
    </row>
    <row r="143" spans="1:10" x14ac:dyDescent="0.35">
      <c r="A143" s="124" t="str">
        <f t="shared" ca="1" si="13"/>
        <v/>
      </c>
      <c r="B143" s="125" t="str">
        <f t="shared" ca="1" si="7"/>
        <v/>
      </c>
      <c r="C143" s="126" t="str">
        <f t="shared" ca="1" si="8"/>
        <v/>
      </c>
      <c r="D143" s="126" t="str">
        <f t="shared" ca="1" si="9"/>
        <v/>
      </c>
      <c r="F143" s="126" t="str">
        <f t="shared" ca="1" si="10"/>
        <v/>
      </c>
      <c r="G143" s="126" t="str">
        <f t="shared" ca="1" si="11"/>
        <v/>
      </c>
      <c r="H143" s="126" t="str">
        <f t="shared" ca="1" si="12"/>
        <v/>
      </c>
      <c r="J143" s="108"/>
    </row>
    <row r="144" spans="1:10" x14ac:dyDescent="0.35">
      <c r="A144" s="124" t="str">
        <f t="shared" ca="1" si="13"/>
        <v/>
      </c>
      <c r="B144" s="125" t="str">
        <f t="shared" ca="1" si="7"/>
        <v/>
      </c>
      <c r="C144" s="126" t="str">
        <f t="shared" ca="1" si="8"/>
        <v/>
      </c>
      <c r="D144" s="126" t="str">
        <f t="shared" ca="1" si="9"/>
        <v/>
      </c>
      <c r="F144" s="126" t="str">
        <f t="shared" ca="1" si="10"/>
        <v/>
      </c>
      <c r="G144" s="126" t="str">
        <f t="shared" ca="1" si="11"/>
        <v/>
      </c>
      <c r="H144" s="126" t="str">
        <f t="shared" ca="1" si="12"/>
        <v/>
      </c>
      <c r="J144" s="108"/>
    </row>
    <row r="145" spans="1:10" x14ac:dyDescent="0.35">
      <c r="A145" s="124" t="str">
        <f t="shared" ca="1" si="13"/>
        <v/>
      </c>
      <c r="B145" s="125" t="str">
        <f t="shared" ca="1" si="7"/>
        <v/>
      </c>
      <c r="C145" s="126" t="str">
        <f t="shared" ca="1" si="8"/>
        <v/>
      </c>
      <c r="D145" s="126" t="str">
        <f t="shared" ca="1" si="9"/>
        <v/>
      </c>
      <c r="F145" s="126" t="str">
        <f t="shared" ca="1" si="10"/>
        <v/>
      </c>
      <c r="G145" s="126" t="str">
        <f t="shared" ca="1" si="11"/>
        <v/>
      </c>
      <c r="H145" s="126" t="str">
        <f t="shared" ca="1" si="12"/>
        <v/>
      </c>
      <c r="J145" s="108"/>
    </row>
    <row r="146" spans="1:10" x14ac:dyDescent="0.35">
      <c r="A146" s="124" t="str">
        <f t="shared" ca="1" si="13"/>
        <v/>
      </c>
      <c r="B146" s="125" t="str">
        <f t="shared" ca="1" si="7"/>
        <v/>
      </c>
      <c r="C146" s="126" t="str">
        <f t="shared" ca="1" si="8"/>
        <v/>
      </c>
      <c r="D146" s="126" t="str">
        <f t="shared" ca="1" si="9"/>
        <v/>
      </c>
      <c r="F146" s="126" t="str">
        <f t="shared" ca="1" si="10"/>
        <v/>
      </c>
      <c r="G146" s="126" t="str">
        <f t="shared" ca="1" si="11"/>
        <v/>
      </c>
      <c r="H146" s="126" t="str">
        <f t="shared" ca="1" si="12"/>
        <v/>
      </c>
      <c r="J146" s="108"/>
    </row>
    <row r="147" spans="1:10" x14ac:dyDescent="0.35">
      <c r="A147" s="124" t="str">
        <f t="shared" ca="1" si="13"/>
        <v/>
      </c>
      <c r="B147" s="125" t="str">
        <f t="shared" ca="1" si="7"/>
        <v/>
      </c>
      <c r="C147" s="126" t="str">
        <f t="shared" ca="1" si="8"/>
        <v/>
      </c>
      <c r="D147" s="126" t="str">
        <f t="shared" ca="1" si="9"/>
        <v/>
      </c>
      <c r="F147" s="126" t="str">
        <f t="shared" ca="1" si="10"/>
        <v/>
      </c>
      <c r="G147" s="126" t="str">
        <f t="shared" ca="1" si="11"/>
        <v/>
      </c>
      <c r="H147" s="126" t="str">
        <f t="shared" ca="1" si="12"/>
        <v/>
      </c>
      <c r="J147" s="108"/>
    </row>
    <row r="148" spans="1:10" x14ac:dyDescent="0.35">
      <c r="A148" s="124" t="str">
        <f t="shared" ca="1" si="13"/>
        <v/>
      </c>
      <c r="B148" s="125" t="str">
        <f t="shared" ref="B148:B211" ca="1" si="14">IF(A148="","",IF($K$13=26,(A148-1)*14+$D$9,IF($K$13=52,(A148-1)*7+$D$9,DATE(YEAR($D$9),MONTH($D$9)+(A148-1)*$L$13,IF($K$13=24,IF((MOD(A148-1,2))=1,DAY($D$9)+14,DAY($D$9)),DAY($D$9))))))</f>
        <v/>
      </c>
      <c r="C148" s="126" t="str">
        <f t="shared" ref="C148:C211" ca="1" si="15">IF(A148="","",IF(A148=$D$12,H147+D148,IF(IF($E$15,$D$15,$D$14)&gt;H147+D148,H147+D148,IF($E$15,$D$15,$D$14))))</f>
        <v/>
      </c>
      <c r="D148" s="126" t="str">
        <f t="shared" ref="D148:D211" ca="1" si="16">IF(B148="","",IF(roundOpt,ROUND((B148-B147)*$H$5*G147,2),(B148-B147)*$H$5*G147))</f>
        <v/>
      </c>
      <c r="F148" s="126" t="str">
        <f t="shared" ref="F148:F211" ca="1" si="17">IF(B148="","",IF(C148&gt;F147+D148,0,F147+D148-C148))</f>
        <v/>
      </c>
      <c r="G148" s="126" t="str">
        <f t="shared" ref="G148:G211" ca="1" si="18">IF(B148="","",IF(C148&gt;D148+F147,G147+F147+D148-C148,G147))</f>
        <v/>
      </c>
      <c r="H148" s="126" t="str">
        <f t="shared" ref="H148:H211" ca="1" si="19">IF(B148="","",G148+F148)</f>
        <v/>
      </c>
      <c r="J148" s="108"/>
    </row>
    <row r="149" spans="1:10" x14ac:dyDescent="0.35">
      <c r="A149" s="124" t="str">
        <f t="shared" ca="1" si="13"/>
        <v/>
      </c>
      <c r="B149" s="125" t="str">
        <f t="shared" ca="1" si="14"/>
        <v/>
      </c>
      <c r="C149" s="126" t="str">
        <f t="shared" ca="1" si="15"/>
        <v/>
      </c>
      <c r="D149" s="126" t="str">
        <f t="shared" ca="1" si="16"/>
        <v/>
      </c>
      <c r="F149" s="126" t="str">
        <f t="shared" ca="1" si="17"/>
        <v/>
      </c>
      <c r="G149" s="126" t="str">
        <f t="shared" ca="1" si="18"/>
        <v/>
      </c>
      <c r="H149" s="126" t="str">
        <f t="shared" ca="1" si="19"/>
        <v/>
      </c>
      <c r="J149" s="108"/>
    </row>
    <row r="150" spans="1:10" x14ac:dyDescent="0.35">
      <c r="A150" s="124" t="str">
        <f t="shared" ref="A150:A213" ca="1" si="20">IF(OR(H149&lt;=0,H149=""),"",OFFSET(A150,-1,0,1,1)+1)</f>
        <v/>
      </c>
      <c r="B150" s="125" t="str">
        <f t="shared" ca="1" si="14"/>
        <v/>
      </c>
      <c r="C150" s="126" t="str">
        <f t="shared" ca="1" si="15"/>
        <v/>
      </c>
      <c r="D150" s="126" t="str">
        <f t="shared" ca="1" si="16"/>
        <v/>
      </c>
      <c r="F150" s="126" t="str">
        <f t="shared" ca="1" si="17"/>
        <v/>
      </c>
      <c r="G150" s="126" t="str">
        <f t="shared" ca="1" si="18"/>
        <v/>
      </c>
      <c r="H150" s="126" t="str">
        <f t="shared" ca="1" si="19"/>
        <v/>
      </c>
      <c r="J150" s="108"/>
    </row>
    <row r="151" spans="1:10" x14ac:dyDescent="0.35">
      <c r="A151" s="124" t="str">
        <f t="shared" ca="1" si="20"/>
        <v/>
      </c>
      <c r="B151" s="125" t="str">
        <f t="shared" ca="1" si="14"/>
        <v/>
      </c>
      <c r="C151" s="126" t="str">
        <f t="shared" ca="1" si="15"/>
        <v/>
      </c>
      <c r="D151" s="126" t="str">
        <f t="shared" ca="1" si="16"/>
        <v/>
      </c>
      <c r="F151" s="126" t="str">
        <f t="shared" ca="1" si="17"/>
        <v/>
      </c>
      <c r="G151" s="126" t="str">
        <f t="shared" ca="1" si="18"/>
        <v/>
      </c>
      <c r="H151" s="126" t="str">
        <f t="shared" ca="1" si="19"/>
        <v/>
      </c>
      <c r="J151" s="108"/>
    </row>
    <row r="152" spans="1:10" x14ac:dyDescent="0.35">
      <c r="A152" s="124" t="str">
        <f t="shared" ca="1" si="20"/>
        <v/>
      </c>
      <c r="B152" s="125" t="str">
        <f t="shared" ca="1" si="14"/>
        <v/>
      </c>
      <c r="C152" s="126" t="str">
        <f t="shared" ca="1" si="15"/>
        <v/>
      </c>
      <c r="D152" s="126" t="str">
        <f t="shared" ca="1" si="16"/>
        <v/>
      </c>
      <c r="F152" s="126" t="str">
        <f t="shared" ca="1" si="17"/>
        <v/>
      </c>
      <c r="G152" s="126" t="str">
        <f t="shared" ca="1" si="18"/>
        <v/>
      </c>
      <c r="H152" s="126" t="str">
        <f t="shared" ca="1" si="19"/>
        <v/>
      </c>
      <c r="J152" s="108"/>
    </row>
    <row r="153" spans="1:10" x14ac:dyDescent="0.35">
      <c r="A153" s="124" t="str">
        <f t="shared" ca="1" si="20"/>
        <v/>
      </c>
      <c r="B153" s="125" t="str">
        <f t="shared" ca="1" si="14"/>
        <v/>
      </c>
      <c r="C153" s="126" t="str">
        <f t="shared" ca="1" si="15"/>
        <v/>
      </c>
      <c r="D153" s="126" t="str">
        <f t="shared" ca="1" si="16"/>
        <v/>
      </c>
      <c r="F153" s="126" t="str">
        <f t="shared" ca="1" si="17"/>
        <v/>
      </c>
      <c r="G153" s="126" t="str">
        <f t="shared" ca="1" si="18"/>
        <v/>
      </c>
      <c r="H153" s="126" t="str">
        <f t="shared" ca="1" si="19"/>
        <v/>
      </c>
      <c r="J153" s="108"/>
    </row>
    <row r="154" spans="1:10" x14ac:dyDescent="0.35">
      <c r="A154" s="124" t="str">
        <f t="shared" ca="1" si="20"/>
        <v/>
      </c>
      <c r="B154" s="125" t="str">
        <f t="shared" ca="1" si="14"/>
        <v/>
      </c>
      <c r="C154" s="126" t="str">
        <f t="shared" ca="1" si="15"/>
        <v/>
      </c>
      <c r="D154" s="126" t="str">
        <f t="shared" ca="1" si="16"/>
        <v/>
      </c>
      <c r="F154" s="126" t="str">
        <f t="shared" ca="1" si="17"/>
        <v/>
      </c>
      <c r="G154" s="126" t="str">
        <f t="shared" ca="1" si="18"/>
        <v/>
      </c>
      <c r="H154" s="126" t="str">
        <f t="shared" ca="1" si="19"/>
        <v/>
      </c>
      <c r="J154" s="108"/>
    </row>
    <row r="155" spans="1:10" x14ac:dyDescent="0.35">
      <c r="A155" s="124" t="str">
        <f t="shared" ca="1" si="20"/>
        <v/>
      </c>
      <c r="B155" s="125" t="str">
        <f t="shared" ca="1" si="14"/>
        <v/>
      </c>
      <c r="C155" s="126" t="str">
        <f t="shared" ca="1" si="15"/>
        <v/>
      </c>
      <c r="D155" s="126" t="str">
        <f t="shared" ca="1" si="16"/>
        <v/>
      </c>
      <c r="F155" s="126" t="str">
        <f t="shared" ca="1" si="17"/>
        <v/>
      </c>
      <c r="G155" s="126" t="str">
        <f t="shared" ca="1" si="18"/>
        <v/>
      </c>
      <c r="H155" s="126" t="str">
        <f t="shared" ca="1" si="19"/>
        <v/>
      </c>
      <c r="J155" s="108"/>
    </row>
    <row r="156" spans="1:10" x14ac:dyDescent="0.35">
      <c r="A156" s="124" t="str">
        <f t="shared" ca="1" si="20"/>
        <v/>
      </c>
      <c r="B156" s="125" t="str">
        <f t="shared" ca="1" si="14"/>
        <v/>
      </c>
      <c r="C156" s="126" t="str">
        <f t="shared" ca="1" si="15"/>
        <v/>
      </c>
      <c r="D156" s="126" t="str">
        <f t="shared" ca="1" si="16"/>
        <v/>
      </c>
      <c r="F156" s="126" t="str">
        <f t="shared" ca="1" si="17"/>
        <v/>
      </c>
      <c r="G156" s="126" t="str">
        <f t="shared" ca="1" si="18"/>
        <v/>
      </c>
      <c r="H156" s="126" t="str">
        <f t="shared" ca="1" si="19"/>
        <v/>
      </c>
      <c r="J156" s="108"/>
    </row>
    <row r="157" spans="1:10" x14ac:dyDescent="0.35">
      <c r="A157" s="124" t="str">
        <f t="shared" ca="1" si="20"/>
        <v/>
      </c>
      <c r="B157" s="125" t="str">
        <f t="shared" ca="1" si="14"/>
        <v/>
      </c>
      <c r="C157" s="126" t="str">
        <f t="shared" ca="1" si="15"/>
        <v/>
      </c>
      <c r="D157" s="126" t="str">
        <f t="shared" ca="1" si="16"/>
        <v/>
      </c>
      <c r="F157" s="126" t="str">
        <f t="shared" ca="1" si="17"/>
        <v/>
      </c>
      <c r="G157" s="126" t="str">
        <f t="shared" ca="1" si="18"/>
        <v/>
      </c>
      <c r="H157" s="126" t="str">
        <f t="shared" ca="1" si="19"/>
        <v/>
      </c>
      <c r="J157" s="108"/>
    </row>
    <row r="158" spans="1:10" x14ac:dyDescent="0.35">
      <c r="A158" s="124" t="str">
        <f t="shared" ca="1" si="20"/>
        <v/>
      </c>
      <c r="B158" s="125" t="str">
        <f t="shared" ca="1" si="14"/>
        <v/>
      </c>
      <c r="C158" s="126" t="str">
        <f t="shared" ca="1" si="15"/>
        <v/>
      </c>
      <c r="D158" s="126" t="str">
        <f t="shared" ca="1" si="16"/>
        <v/>
      </c>
      <c r="F158" s="126" t="str">
        <f t="shared" ca="1" si="17"/>
        <v/>
      </c>
      <c r="G158" s="126" t="str">
        <f t="shared" ca="1" si="18"/>
        <v/>
      </c>
      <c r="H158" s="126" t="str">
        <f t="shared" ca="1" si="19"/>
        <v/>
      </c>
      <c r="J158" s="108"/>
    </row>
    <row r="159" spans="1:10" x14ac:dyDescent="0.35">
      <c r="A159" s="124" t="str">
        <f t="shared" ca="1" si="20"/>
        <v/>
      </c>
      <c r="B159" s="125" t="str">
        <f t="shared" ca="1" si="14"/>
        <v/>
      </c>
      <c r="C159" s="126" t="str">
        <f t="shared" ca="1" si="15"/>
        <v/>
      </c>
      <c r="D159" s="126" t="str">
        <f t="shared" ca="1" si="16"/>
        <v/>
      </c>
      <c r="F159" s="126" t="str">
        <f t="shared" ca="1" si="17"/>
        <v/>
      </c>
      <c r="G159" s="126" t="str">
        <f t="shared" ca="1" si="18"/>
        <v/>
      </c>
      <c r="H159" s="126" t="str">
        <f t="shared" ca="1" si="19"/>
        <v/>
      </c>
      <c r="J159" s="108"/>
    </row>
    <row r="160" spans="1:10" x14ac:dyDescent="0.35">
      <c r="A160" s="124" t="str">
        <f t="shared" ca="1" si="20"/>
        <v/>
      </c>
      <c r="B160" s="125" t="str">
        <f t="shared" ca="1" si="14"/>
        <v/>
      </c>
      <c r="C160" s="126" t="str">
        <f t="shared" ca="1" si="15"/>
        <v/>
      </c>
      <c r="D160" s="126" t="str">
        <f t="shared" ca="1" si="16"/>
        <v/>
      </c>
      <c r="F160" s="126" t="str">
        <f t="shared" ca="1" si="17"/>
        <v/>
      </c>
      <c r="G160" s="126" t="str">
        <f t="shared" ca="1" si="18"/>
        <v/>
      </c>
      <c r="H160" s="126" t="str">
        <f t="shared" ca="1" si="19"/>
        <v/>
      </c>
      <c r="J160" s="108"/>
    </row>
    <row r="161" spans="1:10" x14ac:dyDescent="0.35">
      <c r="A161" s="124" t="str">
        <f t="shared" ca="1" si="20"/>
        <v/>
      </c>
      <c r="B161" s="125" t="str">
        <f t="shared" ca="1" si="14"/>
        <v/>
      </c>
      <c r="C161" s="126" t="str">
        <f t="shared" ca="1" si="15"/>
        <v/>
      </c>
      <c r="D161" s="126" t="str">
        <f t="shared" ca="1" si="16"/>
        <v/>
      </c>
      <c r="F161" s="126" t="str">
        <f t="shared" ca="1" si="17"/>
        <v/>
      </c>
      <c r="G161" s="126" t="str">
        <f t="shared" ca="1" si="18"/>
        <v/>
      </c>
      <c r="H161" s="126" t="str">
        <f t="shared" ca="1" si="19"/>
        <v/>
      </c>
      <c r="J161" s="108"/>
    </row>
    <row r="162" spans="1:10" x14ac:dyDescent="0.35">
      <c r="A162" s="124" t="str">
        <f t="shared" ca="1" si="20"/>
        <v/>
      </c>
      <c r="B162" s="125" t="str">
        <f t="shared" ca="1" si="14"/>
        <v/>
      </c>
      <c r="C162" s="126" t="str">
        <f t="shared" ca="1" si="15"/>
        <v/>
      </c>
      <c r="D162" s="126" t="str">
        <f t="shared" ca="1" si="16"/>
        <v/>
      </c>
      <c r="F162" s="126" t="str">
        <f t="shared" ca="1" si="17"/>
        <v/>
      </c>
      <c r="G162" s="126" t="str">
        <f t="shared" ca="1" si="18"/>
        <v/>
      </c>
      <c r="H162" s="126" t="str">
        <f t="shared" ca="1" si="19"/>
        <v/>
      </c>
      <c r="J162" s="108"/>
    </row>
    <row r="163" spans="1:10" x14ac:dyDescent="0.35">
      <c r="A163" s="124" t="str">
        <f t="shared" ca="1" si="20"/>
        <v/>
      </c>
      <c r="B163" s="125" t="str">
        <f t="shared" ca="1" si="14"/>
        <v/>
      </c>
      <c r="C163" s="126" t="str">
        <f t="shared" ca="1" si="15"/>
        <v/>
      </c>
      <c r="D163" s="126" t="str">
        <f t="shared" ca="1" si="16"/>
        <v/>
      </c>
      <c r="F163" s="126" t="str">
        <f t="shared" ca="1" si="17"/>
        <v/>
      </c>
      <c r="G163" s="126" t="str">
        <f t="shared" ca="1" si="18"/>
        <v/>
      </c>
      <c r="H163" s="126" t="str">
        <f t="shared" ca="1" si="19"/>
        <v/>
      </c>
      <c r="J163" s="108"/>
    </row>
    <row r="164" spans="1:10" x14ac:dyDescent="0.35">
      <c r="A164" s="124" t="str">
        <f t="shared" ca="1" si="20"/>
        <v/>
      </c>
      <c r="B164" s="125" t="str">
        <f t="shared" ca="1" si="14"/>
        <v/>
      </c>
      <c r="C164" s="126" t="str">
        <f t="shared" ca="1" si="15"/>
        <v/>
      </c>
      <c r="D164" s="126" t="str">
        <f t="shared" ca="1" si="16"/>
        <v/>
      </c>
      <c r="F164" s="126" t="str">
        <f t="shared" ca="1" si="17"/>
        <v/>
      </c>
      <c r="G164" s="126" t="str">
        <f t="shared" ca="1" si="18"/>
        <v/>
      </c>
      <c r="H164" s="126" t="str">
        <f t="shared" ca="1" si="19"/>
        <v/>
      </c>
      <c r="J164" s="108"/>
    </row>
    <row r="165" spans="1:10" x14ac:dyDescent="0.35">
      <c r="A165" s="124" t="str">
        <f t="shared" ca="1" si="20"/>
        <v/>
      </c>
      <c r="B165" s="125" t="str">
        <f t="shared" ca="1" si="14"/>
        <v/>
      </c>
      <c r="C165" s="126" t="str">
        <f t="shared" ca="1" si="15"/>
        <v/>
      </c>
      <c r="D165" s="126" t="str">
        <f t="shared" ca="1" si="16"/>
        <v/>
      </c>
      <c r="F165" s="126" t="str">
        <f t="shared" ca="1" si="17"/>
        <v/>
      </c>
      <c r="G165" s="126" t="str">
        <f t="shared" ca="1" si="18"/>
        <v/>
      </c>
      <c r="H165" s="126" t="str">
        <f t="shared" ca="1" si="19"/>
        <v/>
      </c>
      <c r="J165" s="108"/>
    </row>
    <row r="166" spans="1:10" x14ac:dyDescent="0.35">
      <c r="A166" s="124" t="str">
        <f t="shared" ca="1" si="20"/>
        <v/>
      </c>
      <c r="B166" s="125" t="str">
        <f t="shared" ca="1" si="14"/>
        <v/>
      </c>
      <c r="C166" s="126" t="str">
        <f t="shared" ca="1" si="15"/>
        <v/>
      </c>
      <c r="D166" s="126" t="str">
        <f t="shared" ca="1" si="16"/>
        <v/>
      </c>
      <c r="F166" s="126" t="str">
        <f t="shared" ca="1" si="17"/>
        <v/>
      </c>
      <c r="G166" s="126" t="str">
        <f t="shared" ca="1" si="18"/>
        <v/>
      </c>
      <c r="H166" s="126" t="str">
        <f t="shared" ca="1" si="19"/>
        <v/>
      </c>
      <c r="J166" s="108"/>
    </row>
    <row r="167" spans="1:10" x14ac:dyDescent="0.35">
      <c r="A167" s="124" t="str">
        <f t="shared" ca="1" si="20"/>
        <v/>
      </c>
      <c r="B167" s="125" t="str">
        <f t="shared" ca="1" si="14"/>
        <v/>
      </c>
      <c r="C167" s="126" t="str">
        <f t="shared" ca="1" si="15"/>
        <v/>
      </c>
      <c r="D167" s="126" t="str">
        <f t="shared" ca="1" si="16"/>
        <v/>
      </c>
      <c r="F167" s="126" t="str">
        <f t="shared" ca="1" si="17"/>
        <v/>
      </c>
      <c r="G167" s="126" t="str">
        <f t="shared" ca="1" si="18"/>
        <v/>
      </c>
      <c r="H167" s="126" t="str">
        <f t="shared" ca="1" si="19"/>
        <v/>
      </c>
      <c r="J167" s="108"/>
    </row>
    <row r="168" spans="1:10" x14ac:dyDescent="0.35">
      <c r="A168" s="124" t="str">
        <f t="shared" ca="1" si="20"/>
        <v/>
      </c>
      <c r="B168" s="125" t="str">
        <f t="shared" ca="1" si="14"/>
        <v/>
      </c>
      <c r="C168" s="126" t="str">
        <f t="shared" ca="1" si="15"/>
        <v/>
      </c>
      <c r="D168" s="126" t="str">
        <f t="shared" ca="1" si="16"/>
        <v/>
      </c>
      <c r="F168" s="126" t="str">
        <f t="shared" ca="1" si="17"/>
        <v/>
      </c>
      <c r="G168" s="126" t="str">
        <f t="shared" ca="1" si="18"/>
        <v/>
      </c>
      <c r="H168" s="126" t="str">
        <f t="shared" ca="1" si="19"/>
        <v/>
      </c>
      <c r="J168" s="108"/>
    </row>
    <row r="169" spans="1:10" x14ac:dyDescent="0.35">
      <c r="A169" s="124" t="str">
        <f t="shared" ca="1" si="20"/>
        <v/>
      </c>
      <c r="B169" s="125" t="str">
        <f t="shared" ca="1" si="14"/>
        <v/>
      </c>
      <c r="C169" s="126" t="str">
        <f t="shared" ca="1" si="15"/>
        <v/>
      </c>
      <c r="D169" s="126" t="str">
        <f t="shared" ca="1" si="16"/>
        <v/>
      </c>
      <c r="F169" s="126" t="str">
        <f t="shared" ca="1" si="17"/>
        <v/>
      </c>
      <c r="G169" s="126" t="str">
        <f t="shared" ca="1" si="18"/>
        <v/>
      </c>
      <c r="H169" s="126" t="str">
        <f t="shared" ca="1" si="19"/>
        <v/>
      </c>
      <c r="J169" s="108"/>
    </row>
    <row r="170" spans="1:10" x14ac:dyDescent="0.35">
      <c r="A170" s="124" t="str">
        <f t="shared" ca="1" si="20"/>
        <v/>
      </c>
      <c r="B170" s="125" t="str">
        <f t="shared" ca="1" si="14"/>
        <v/>
      </c>
      <c r="C170" s="126" t="str">
        <f t="shared" ca="1" si="15"/>
        <v/>
      </c>
      <c r="D170" s="126" t="str">
        <f t="shared" ca="1" si="16"/>
        <v/>
      </c>
      <c r="F170" s="126" t="str">
        <f t="shared" ca="1" si="17"/>
        <v/>
      </c>
      <c r="G170" s="126" t="str">
        <f t="shared" ca="1" si="18"/>
        <v/>
      </c>
      <c r="H170" s="126" t="str">
        <f t="shared" ca="1" si="19"/>
        <v/>
      </c>
      <c r="J170" s="108"/>
    </row>
    <row r="171" spans="1:10" x14ac:dyDescent="0.35">
      <c r="A171" s="124" t="str">
        <f t="shared" ca="1" si="20"/>
        <v/>
      </c>
      <c r="B171" s="125" t="str">
        <f t="shared" ca="1" si="14"/>
        <v/>
      </c>
      <c r="C171" s="126" t="str">
        <f t="shared" ca="1" si="15"/>
        <v/>
      </c>
      <c r="D171" s="126" t="str">
        <f t="shared" ca="1" si="16"/>
        <v/>
      </c>
      <c r="F171" s="126" t="str">
        <f t="shared" ca="1" si="17"/>
        <v/>
      </c>
      <c r="G171" s="126" t="str">
        <f t="shared" ca="1" si="18"/>
        <v/>
      </c>
      <c r="H171" s="126" t="str">
        <f t="shared" ca="1" si="19"/>
        <v/>
      </c>
      <c r="J171" s="108"/>
    </row>
    <row r="172" spans="1:10" x14ac:dyDescent="0.35">
      <c r="A172" s="124" t="str">
        <f t="shared" ca="1" si="20"/>
        <v/>
      </c>
      <c r="B172" s="125" t="str">
        <f t="shared" ca="1" si="14"/>
        <v/>
      </c>
      <c r="C172" s="126" t="str">
        <f t="shared" ca="1" si="15"/>
        <v/>
      </c>
      <c r="D172" s="126" t="str">
        <f t="shared" ca="1" si="16"/>
        <v/>
      </c>
      <c r="F172" s="126" t="str">
        <f t="shared" ca="1" si="17"/>
        <v/>
      </c>
      <c r="G172" s="126" t="str">
        <f t="shared" ca="1" si="18"/>
        <v/>
      </c>
      <c r="H172" s="126" t="str">
        <f t="shared" ca="1" si="19"/>
        <v/>
      </c>
      <c r="J172" s="108"/>
    </row>
    <row r="173" spans="1:10" x14ac:dyDescent="0.35">
      <c r="A173" s="124" t="str">
        <f t="shared" ca="1" si="20"/>
        <v/>
      </c>
      <c r="B173" s="125" t="str">
        <f t="shared" ca="1" si="14"/>
        <v/>
      </c>
      <c r="C173" s="126" t="str">
        <f t="shared" ca="1" si="15"/>
        <v/>
      </c>
      <c r="D173" s="126" t="str">
        <f t="shared" ca="1" si="16"/>
        <v/>
      </c>
      <c r="F173" s="126" t="str">
        <f t="shared" ca="1" si="17"/>
        <v/>
      </c>
      <c r="G173" s="126" t="str">
        <f t="shared" ca="1" si="18"/>
        <v/>
      </c>
      <c r="H173" s="126" t="str">
        <f t="shared" ca="1" si="19"/>
        <v/>
      </c>
      <c r="J173" s="108"/>
    </row>
    <row r="174" spans="1:10" x14ac:dyDescent="0.35">
      <c r="A174" s="124" t="str">
        <f t="shared" ca="1" si="20"/>
        <v/>
      </c>
      <c r="B174" s="125" t="str">
        <f t="shared" ca="1" si="14"/>
        <v/>
      </c>
      <c r="C174" s="126" t="str">
        <f t="shared" ca="1" si="15"/>
        <v/>
      </c>
      <c r="D174" s="126" t="str">
        <f t="shared" ca="1" si="16"/>
        <v/>
      </c>
      <c r="F174" s="126" t="str">
        <f t="shared" ca="1" si="17"/>
        <v/>
      </c>
      <c r="G174" s="126" t="str">
        <f t="shared" ca="1" si="18"/>
        <v/>
      </c>
      <c r="H174" s="126" t="str">
        <f t="shared" ca="1" si="19"/>
        <v/>
      </c>
      <c r="J174" s="108"/>
    </row>
    <row r="175" spans="1:10" x14ac:dyDescent="0.35">
      <c r="A175" s="124" t="str">
        <f t="shared" ca="1" si="20"/>
        <v/>
      </c>
      <c r="B175" s="125" t="str">
        <f t="shared" ca="1" si="14"/>
        <v/>
      </c>
      <c r="C175" s="126" t="str">
        <f t="shared" ca="1" si="15"/>
        <v/>
      </c>
      <c r="D175" s="126" t="str">
        <f t="shared" ca="1" si="16"/>
        <v/>
      </c>
      <c r="F175" s="126" t="str">
        <f t="shared" ca="1" si="17"/>
        <v/>
      </c>
      <c r="G175" s="126" t="str">
        <f t="shared" ca="1" si="18"/>
        <v/>
      </c>
      <c r="H175" s="126" t="str">
        <f t="shared" ca="1" si="19"/>
        <v/>
      </c>
      <c r="J175" s="108"/>
    </row>
    <row r="176" spans="1:10" x14ac:dyDescent="0.35">
      <c r="A176" s="124" t="str">
        <f t="shared" ca="1" si="20"/>
        <v/>
      </c>
      <c r="B176" s="125" t="str">
        <f t="shared" ca="1" si="14"/>
        <v/>
      </c>
      <c r="C176" s="126" t="str">
        <f t="shared" ca="1" si="15"/>
        <v/>
      </c>
      <c r="D176" s="126" t="str">
        <f t="shared" ca="1" si="16"/>
        <v/>
      </c>
      <c r="F176" s="126" t="str">
        <f t="shared" ca="1" si="17"/>
        <v/>
      </c>
      <c r="G176" s="126" t="str">
        <f t="shared" ca="1" si="18"/>
        <v/>
      </c>
      <c r="H176" s="126" t="str">
        <f t="shared" ca="1" si="19"/>
        <v/>
      </c>
      <c r="J176" s="108"/>
    </row>
    <row r="177" spans="1:10" x14ac:dyDescent="0.35">
      <c r="A177" s="124" t="str">
        <f t="shared" ca="1" si="20"/>
        <v/>
      </c>
      <c r="B177" s="125" t="str">
        <f t="shared" ca="1" si="14"/>
        <v/>
      </c>
      <c r="C177" s="126" t="str">
        <f t="shared" ca="1" si="15"/>
        <v/>
      </c>
      <c r="D177" s="126" t="str">
        <f t="shared" ca="1" si="16"/>
        <v/>
      </c>
      <c r="F177" s="126" t="str">
        <f t="shared" ca="1" si="17"/>
        <v/>
      </c>
      <c r="G177" s="126" t="str">
        <f t="shared" ca="1" si="18"/>
        <v/>
      </c>
      <c r="H177" s="126" t="str">
        <f t="shared" ca="1" si="19"/>
        <v/>
      </c>
      <c r="J177" s="108"/>
    </row>
    <row r="178" spans="1:10" x14ac:dyDescent="0.35">
      <c r="A178" s="124" t="str">
        <f t="shared" ca="1" si="20"/>
        <v/>
      </c>
      <c r="B178" s="125" t="str">
        <f t="shared" ca="1" si="14"/>
        <v/>
      </c>
      <c r="C178" s="126" t="str">
        <f t="shared" ca="1" si="15"/>
        <v/>
      </c>
      <c r="D178" s="126" t="str">
        <f t="shared" ca="1" si="16"/>
        <v/>
      </c>
      <c r="F178" s="126" t="str">
        <f t="shared" ca="1" si="17"/>
        <v/>
      </c>
      <c r="G178" s="126" t="str">
        <f t="shared" ca="1" si="18"/>
        <v/>
      </c>
      <c r="H178" s="126" t="str">
        <f t="shared" ca="1" si="19"/>
        <v/>
      </c>
      <c r="J178" s="108"/>
    </row>
    <row r="179" spans="1:10" x14ac:dyDescent="0.35">
      <c r="A179" s="124" t="str">
        <f t="shared" ca="1" si="20"/>
        <v/>
      </c>
      <c r="B179" s="125" t="str">
        <f t="shared" ca="1" si="14"/>
        <v/>
      </c>
      <c r="C179" s="126" t="str">
        <f t="shared" ca="1" si="15"/>
        <v/>
      </c>
      <c r="D179" s="126" t="str">
        <f t="shared" ca="1" si="16"/>
        <v/>
      </c>
      <c r="F179" s="126" t="str">
        <f t="shared" ca="1" si="17"/>
        <v/>
      </c>
      <c r="G179" s="126" t="str">
        <f t="shared" ca="1" si="18"/>
        <v/>
      </c>
      <c r="H179" s="126" t="str">
        <f t="shared" ca="1" si="19"/>
        <v/>
      </c>
      <c r="J179" s="108"/>
    </row>
    <row r="180" spans="1:10" x14ac:dyDescent="0.35">
      <c r="A180" s="124" t="str">
        <f t="shared" ca="1" si="20"/>
        <v/>
      </c>
      <c r="B180" s="125" t="str">
        <f t="shared" ca="1" si="14"/>
        <v/>
      </c>
      <c r="C180" s="126" t="str">
        <f t="shared" ca="1" si="15"/>
        <v/>
      </c>
      <c r="D180" s="126" t="str">
        <f t="shared" ca="1" si="16"/>
        <v/>
      </c>
      <c r="F180" s="126" t="str">
        <f t="shared" ca="1" si="17"/>
        <v/>
      </c>
      <c r="G180" s="126" t="str">
        <f t="shared" ca="1" si="18"/>
        <v/>
      </c>
      <c r="H180" s="126" t="str">
        <f t="shared" ca="1" si="19"/>
        <v/>
      </c>
      <c r="J180" s="108"/>
    </row>
    <row r="181" spans="1:10" x14ac:dyDescent="0.35">
      <c r="A181" s="124" t="str">
        <f t="shared" ca="1" si="20"/>
        <v/>
      </c>
      <c r="B181" s="125" t="str">
        <f t="shared" ca="1" si="14"/>
        <v/>
      </c>
      <c r="C181" s="126" t="str">
        <f t="shared" ca="1" si="15"/>
        <v/>
      </c>
      <c r="D181" s="126" t="str">
        <f t="shared" ca="1" si="16"/>
        <v/>
      </c>
      <c r="F181" s="126" t="str">
        <f t="shared" ca="1" si="17"/>
        <v/>
      </c>
      <c r="G181" s="126" t="str">
        <f t="shared" ca="1" si="18"/>
        <v/>
      </c>
      <c r="H181" s="126" t="str">
        <f t="shared" ca="1" si="19"/>
        <v/>
      </c>
      <c r="J181" s="108"/>
    </row>
    <row r="182" spans="1:10" x14ac:dyDescent="0.35">
      <c r="A182" s="124" t="str">
        <f t="shared" ca="1" si="20"/>
        <v/>
      </c>
      <c r="B182" s="125" t="str">
        <f t="shared" ca="1" si="14"/>
        <v/>
      </c>
      <c r="C182" s="126" t="str">
        <f t="shared" ca="1" si="15"/>
        <v/>
      </c>
      <c r="D182" s="126" t="str">
        <f t="shared" ca="1" si="16"/>
        <v/>
      </c>
      <c r="F182" s="126" t="str">
        <f t="shared" ca="1" si="17"/>
        <v/>
      </c>
      <c r="G182" s="126" t="str">
        <f t="shared" ca="1" si="18"/>
        <v/>
      </c>
      <c r="H182" s="126" t="str">
        <f t="shared" ca="1" si="19"/>
        <v/>
      </c>
      <c r="J182" s="108"/>
    </row>
    <row r="183" spans="1:10" x14ac:dyDescent="0.35">
      <c r="A183" s="124" t="str">
        <f t="shared" ca="1" si="20"/>
        <v/>
      </c>
      <c r="B183" s="125" t="str">
        <f t="shared" ca="1" si="14"/>
        <v/>
      </c>
      <c r="C183" s="126" t="str">
        <f t="shared" ca="1" si="15"/>
        <v/>
      </c>
      <c r="D183" s="126" t="str">
        <f t="shared" ca="1" si="16"/>
        <v/>
      </c>
      <c r="F183" s="126" t="str">
        <f t="shared" ca="1" si="17"/>
        <v/>
      </c>
      <c r="G183" s="126" t="str">
        <f t="shared" ca="1" si="18"/>
        <v/>
      </c>
      <c r="H183" s="126" t="str">
        <f t="shared" ca="1" si="19"/>
        <v/>
      </c>
      <c r="J183" s="108"/>
    </row>
    <row r="184" spans="1:10" x14ac:dyDescent="0.35">
      <c r="A184" s="124" t="str">
        <f t="shared" ca="1" si="20"/>
        <v/>
      </c>
      <c r="B184" s="125" t="str">
        <f t="shared" ca="1" si="14"/>
        <v/>
      </c>
      <c r="C184" s="126" t="str">
        <f t="shared" ca="1" si="15"/>
        <v/>
      </c>
      <c r="D184" s="126" t="str">
        <f t="shared" ca="1" si="16"/>
        <v/>
      </c>
      <c r="F184" s="126" t="str">
        <f t="shared" ca="1" si="17"/>
        <v/>
      </c>
      <c r="G184" s="126" t="str">
        <f t="shared" ca="1" si="18"/>
        <v/>
      </c>
      <c r="H184" s="126" t="str">
        <f t="shared" ca="1" si="19"/>
        <v/>
      </c>
      <c r="J184" s="108"/>
    </row>
    <row r="185" spans="1:10" x14ac:dyDescent="0.35">
      <c r="A185" s="124" t="str">
        <f t="shared" ca="1" si="20"/>
        <v/>
      </c>
      <c r="B185" s="125" t="str">
        <f t="shared" ca="1" si="14"/>
        <v/>
      </c>
      <c r="C185" s="126" t="str">
        <f t="shared" ca="1" si="15"/>
        <v/>
      </c>
      <c r="D185" s="126" t="str">
        <f t="shared" ca="1" si="16"/>
        <v/>
      </c>
      <c r="F185" s="126" t="str">
        <f t="shared" ca="1" si="17"/>
        <v/>
      </c>
      <c r="G185" s="126" t="str">
        <f t="shared" ca="1" si="18"/>
        <v/>
      </c>
      <c r="H185" s="126" t="str">
        <f t="shared" ca="1" si="19"/>
        <v/>
      </c>
      <c r="J185" s="108"/>
    </row>
    <row r="186" spans="1:10" x14ac:dyDescent="0.35">
      <c r="A186" s="124" t="str">
        <f t="shared" ca="1" si="20"/>
        <v/>
      </c>
      <c r="B186" s="125" t="str">
        <f t="shared" ca="1" si="14"/>
        <v/>
      </c>
      <c r="C186" s="126" t="str">
        <f t="shared" ca="1" si="15"/>
        <v/>
      </c>
      <c r="D186" s="126" t="str">
        <f t="shared" ca="1" si="16"/>
        <v/>
      </c>
      <c r="F186" s="126" t="str">
        <f t="shared" ca="1" si="17"/>
        <v/>
      </c>
      <c r="G186" s="126" t="str">
        <f t="shared" ca="1" si="18"/>
        <v/>
      </c>
      <c r="H186" s="126" t="str">
        <f t="shared" ca="1" si="19"/>
        <v/>
      </c>
      <c r="J186" s="108"/>
    </row>
    <row r="187" spans="1:10" x14ac:dyDescent="0.35">
      <c r="A187" s="124" t="str">
        <f t="shared" ca="1" si="20"/>
        <v/>
      </c>
      <c r="B187" s="125" t="str">
        <f t="shared" ca="1" si="14"/>
        <v/>
      </c>
      <c r="C187" s="126" t="str">
        <f t="shared" ca="1" si="15"/>
        <v/>
      </c>
      <c r="D187" s="126" t="str">
        <f t="shared" ca="1" si="16"/>
        <v/>
      </c>
      <c r="F187" s="126" t="str">
        <f t="shared" ca="1" si="17"/>
        <v/>
      </c>
      <c r="G187" s="126" t="str">
        <f t="shared" ca="1" si="18"/>
        <v/>
      </c>
      <c r="H187" s="126" t="str">
        <f t="shared" ca="1" si="19"/>
        <v/>
      </c>
      <c r="J187" s="108"/>
    </row>
    <row r="188" spans="1:10" x14ac:dyDescent="0.35">
      <c r="A188" s="124" t="str">
        <f t="shared" ca="1" si="20"/>
        <v/>
      </c>
      <c r="B188" s="125" t="str">
        <f t="shared" ca="1" si="14"/>
        <v/>
      </c>
      <c r="C188" s="126" t="str">
        <f t="shared" ca="1" si="15"/>
        <v/>
      </c>
      <c r="D188" s="126" t="str">
        <f t="shared" ca="1" si="16"/>
        <v/>
      </c>
      <c r="F188" s="126" t="str">
        <f t="shared" ca="1" si="17"/>
        <v/>
      </c>
      <c r="G188" s="126" t="str">
        <f t="shared" ca="1" si="18"/>
        <v/>
      </c>
      <c r="H188" s="126" t="str">
        <f t="shared" ca="1" si="19"/>
        <v/>
      </c>
      <c r="J188" s="108"/>
    </row>
    <row r="189" spans="1:10" x14ac:dyDescent="0.35">
      <c r="A189" s="124" t="str">
        <f t="shared" ca="1" si="20"/>
        <v/>
      </c>
      <c r="B189" s="125" t="str">
        <f t="shared" ca="1" si="14"/>
        <v/>
      </c>
      <c r="C189" s="126" t="str">
        <f t="shared" ca="1" si="15"/>
        <v/>
      </c>
      <c r="D189" s="126" t="str">
        <f t="shared" ca="1" si="16"/>
        <v/>
      </c>
      <c r="F189" s="126" t="str">
        <f t="shared" ca="1" si="17"/>
        <v/>
      </c>
      <c r="G189" s="126" t="str">
        <f t="shared" ca="1" si="18"/>
        <v/>
      </c>
      <c r="H189" s="126" t="str">
        <f t="shared" ca="1" si="19"/>
        <v/>
      </c>
      <c r="J189" s="108"/>
    </row>
    <row r="190" spans="1:10" x14ac:dyDescent="0.35">
      <c r="A190" s="124" t="str">
        <f t="shared" ca="1" si="20"/>
        <v/>
      </c>
      <c r="B190" s="125" t="str">
        <f t="shared" ca="1" si="14"/>
        <v/>
      </c>
      <c r="C190" s="126" t="str">
        <f t="shared" ca="1" si="15"/>
        <v/>
      </c>
      <c r="D190" s="126" t="str">
        <f t="shared" ca="1" si="16"/>
        <v/>
      </c>
      <c r="F190" s="126" t="str">
        <f t="shared" ca="1" si="17"/>
        <v/>
      </c>
      <c r="G190" s="126" t="str">
        <f t="shared" ca="1" si="18"/>
        <v/>
      </c>
      <c r="H190" s="126" t="str">
        <f t="shared" ca="1" si="19"/>
        <v/>
      </c>
      <c r="J190" s="108"/>
    </row>
    <row r="191" spans="1:10" x14ac:dyDescent="0.35">
      <c r="A191" s="124" t="str">
        <f t="shared" ca="1" si="20"/>
        <v/>
      </c>
      <c r="B191" s="125" t="str">
        <f t="shared" ca="1" si="14"/>
        <v/>
      </c>
      <c r="C191" s="126" t="str">
        <f t="shared" ca="1" si="15"/>
        <v/>
      </c>
      <c r="D191" s="126" t="str">
        <f t="shared" ca="1" si="16"/>
        <v/>
      </c>
      <c r="F191" s="126" t="str">
        <f t="shared" ca="1" si="17"/>
        <v/>
      </c>
      <c r="G191" s="126" t="str">
        <f t="shared" ca="1" si="18"/>
        <v/>
      </c>
      <c r="H191" s="126" t="str">
        <f t="shared" ca="1" si="19"/>
        <v/>
      </c>
      <c r="J191" s="108"/>
    </row>
    <row r="192" spans="1:10" x14ac:dyDescent="0.35">
      <c r="A192" s="124" t="str">
        <f t="shared" ca="1" si="20"/>
        <v/>
      </c>
      <c r="B192" s="125" t="str">
        <f t="shared" ca="1" si="14"/>
        <v/>
      </c>
      <c r="C192" s="126" t="str">
        <f t="shared" ca="1" si="15"/>
        <v/>
      </c>
      <c r="D192" s="126" t="str">
        <f t="shared" ca="1" si="16"/>
        <v/>
      </c>
      <c r="F192" s="126" t="str">
        <f t="shared" ca="1" si="17"/>
        <v/>
      </c>
      <c r="G192" s="126" t="str">
        <f t="shared" ca="1" si="18"/>
        <v/>
      </c>
      <c r="H192" s="126" t="str">
        <f t="shared" ca="1" si="19"/>
        <v/>
      </c>
      <c r="J192" s="108"/>
    </row>
    <row r="193" spans="1:10" x14ac:dyDescent="0.35">
      <c r="A193" s="124" t="str">
        <f t="shared" ca="1" si="20"/>
        <v/>
      </c>
      <c r="B193" s="125" t="str">
        <f t="shared" ca="1" si="14"/>
        <v/>
      </c>
      <c r="C193" s="126" t="str">
        <f t="shared" ca="1" si="15"/>
        <v/>
      </c>
      <c r="D193" s="126" t="str">
        <f t="shared" ca="1" si="16"/>
        <v/>
      </c>
      <c r="F193" s="126" t="str">
        <f t="shared" ca="1" si="17"/>
        <v/>
      </c>
      <c r="G193" s="126" t="str">
        <f t="shared" ca="1" si="18"/>
        <v/>
      </c>
      <c r="H193" s="126" t="str">
        <f t="shared" ca="1" si="19"/>
        <v/>
      </c>
      <c r="J193" s="108"/>
    </row>
    <row r="194" spans="1:10" x14ac:dyDescent="0.35">
      <c r="A194" s="124" t="str">
        <f t="shared" ca="1" si="20"/>
        <v/>
      </c>
      <c r="B194" s="125" t="str">
        <f t="shared" ca="1" si="14"/>
        <v/>
      </c>
      <c r="C194" s="126" t="str">
        <f t="shared" ca="1" si="15"/>
        <v/>
      </c>
      <c r="D194" s="126" t="str">
        <f t="shared" ca="1" si="16"/>
        <v/>
      </c>
      <c r="F194" s="126" t="str">
        <f t="shared" ca="1" si="17"/>
        <v/>
      </c>
      <c r="G194" s="126" t="str">
        <f t="shared" ca="1" si="18"/>
        <v/>
      </c>
      <c r="H194" s="126" t="str">
        <f t="shared" ca="1" si="19"/>
        <v/>
      </c>
      <c r="J194" s="108"/>
    </row>
    <row r="195" spans="1:10" x14ac:dyDescent="0.35">
      <c r="A195" s="124" t="str">
        <f t="shared" ca="1" si="20"/>
        <v/>
      </c>
      <c r="B195" s="125" t="str">
        <f t="shared" ca="1" si="14"/>
        <v/>
      </c>
      <c r="C195" s="126" t="str">
        <f t="shared" ca="1" si="15"/>
        <v/>
      </c>
      <c r="D195" s="126" t="str">
        <f t="shared" ca="1" si="16"/>
        <v/>
      </c>
      <c r="F195" s="126" t="str">
        <f t="shared" ca="1" si="17"/>
        <v/>
      </c>
      <c r="G195" s="126" t="str">
        <f t="shared" ca="1" si="18"/>
        <v/>
      </c>
      <c r="H195" s="126" t="str">
        <f t="shared" ca="1" si="19"/>
        <v/>
      </c>
      <c r="J195" s="108"/>
    </row>
    <row r="196" spans="1:10" x14ac:dyDescent="0.35">
      <c r="A196" s="124" t="str">
        <f t="shared" ca="1" si="20"/>
        <v/>
      </c>
      <c r="B196" s="125" t="str">
        <f t="shared" ca="1" si="14"/>
        <v/>
      </c>
      <c r="C196" s="126" t="str">
        <f t="shared" ca="1" si="15"/>
        <v/>
      </c>
      <c r="D196" s="126" t="str">
        <f t="shared" ca="1" si="16"/>
        <v/>
      </c>
      <c r="F196" s="126" t="str">
        <f t="shared" ca="1" si="17"/>
        <v/>
      </c>
      <c r="G196" s="126" t="str">
        <f t="shared" ca="1" si="18"/>
        <v/>
      </c>
      <c r="H196" s="126" t="str">
        <f t="shared" ca="1" si="19"/>
        <v/>
      </c>
      <c r="J196" s="108"/>
    </row>
    <row r="197" spans="1:10" x14ac:dyDescent="0.35">
      <c r="A197" s="124" t="str">
        <f t="shared" ca="1" si="20"/>
        <v/>
      </c>
      <c r="B197" s="125" t="str">
        <f t="shared" ca="1" si="14"/>
        <v/>
      </c>
      <c r="C197" s="126" t="str">
        <f t="shared" ca="1" si="15"/>
        <v/>
      </c>
      <c r="D197" s="126" t="str">
        <f t="shared" ca="1" si="16"/>
        <v/>
      </c>
      <c r="F197" s="126" t="str">
        <f t="shared" ca="1" si="17"/>
        <v/>
      </c>
      <c r="G197" s="126" t="str">
        <f t="shared" ca="1" si="18"/>
        <v/>
      </c>
      <c r="H197" s="126" t="str">
        <f t="shared" ca="1" si="19"/>
        <v/>
      </c>
      <c r="J197" s="108"/>
    </row>
    <row r="198" spans="1:10" x14ac:dyDescent="0.35">
      <c r="A198" s="124" t="str">
        <f t="shared" ca="1" si="20"/>
        <v/>
      </c>
      <c r="B198" s="125" t="str">
        <f t="shared" ca="1" si="14"/>
        <v/>
      </c>
      <c r="C198" s="126" t="str">
        <f t="shared" ca="1" si="15"/>
        <v/>
      </c>
      <c r="D198" s="126" t="str">
        <f t="shared" ca="1" si="16"/>
        <v/>
      </c>
      <c r="F198" s="126" t="str">
        <f t="shared" ca="1" si="17"/>
        <v/>
      </c>
      <c r="G198" s="126" t="str">
        <f t="shared" ca="1" si="18"/>
        <v/>
      </c>
      <c r="H198" s="126" t="str">
        <f t="shared" ca="1" si="19"/>
        <v/>
      </c>
      <c r="J198" s="108"/>
    </row>
    <row r="199" spans="1:10" x14ac:dyDescent="0.35">
      <c r="A199" s="124" t="str">
        <f t="shared" ca="1" si="20"/>
        <v/>
      </c>
      <c r="B199" s="125" t="str">
        <f t="shared" ca="1" si="14"/>
        <v/>
      </c>
      <c r="C199" s="126" t="str">
        <f t="shared" ca="1" si="15"/>
        <v/>
      </c>
      <c r="D199" s="126" t="str">
        <f t="shared" ca="1" si="16"/>
        <v/>
      </c>
      <c r="F199" s="126" t="str">
        <f t="shared" ca="1" si="17"/>
        <v/>
      </c>
      <c r="G199" s="126" t="str">
        <f t="shared" ca="1" si="18"/>
        <v/>
      </c>
      <c r="H199" s="126" t="str">
        <f t="shared" ca="1" si="19"/>
        <v/>
      </c>
      <c r="J199" s="108"/>
    </row>
    <row r="200" spans="1:10" x14ac:dyDescent="0.35">
      <c r="A200" s="124" t="str">
        <f t="shared" ca="1" si="20"/>
        <v/>
      </c>
      <c r="B200" s="125" t="str">
        <f t="shared" ca="1" si="14"/>
        <v/>
      </c>
      <c r="C200" s="126" t="str">
        <f t="shared" ca="1" si="15"/>
        <v/>
      </c>
      <c r="D200" s="126" t="str">
        <f t="shared" ca="1" si="16"/>
        <v/>
      </c>
      <c r="F200" s="126" t="str">
        <f t="shared" ca="1" si="17"/>
        <v/>
      </c>
      <c r="G200" s="126" t="str">
        <f t="shared" ca="1" si="18"/>
        <v/>
      </c>
      <c r="H200" s="126" t="str">
        <f t="shared" ca="1" si="19"/>
        <v/>
      </c>
      <c r="J200" s="108"/>
    </row>
    <row r="201" spans="1:10" x14ac:dyDescent="0.35">
      <c r="A201" s="124" t="str">
        <f t="shared" ca="1" si="20"/>
        <v/>
      </c>
      <c r="B201" s="125" t="str">
        <f t="shared" ca="1" si="14"/>
        <v/>
      </c>
      <c r="C201" s="126" t="str">
        <f t="shared" ca="1" si="15"/>
        <v/>
      </c>
      <c r="D201" s="126" t="str">
        <f t="shared" ca="1" si="16"/>
        <v/>
      </c>
      <c r="F201" s="126" t="str">
        <f t="shared" ca="1" si="17"/>
        <v/>
      </c>
      <c r="G201" s="126" t="str">
        <f t="shared" ca="1" si="18"/>
        <v/>
      </c>
      <c r="H201" s="126" t="str">
        <f t="shared" ca="1" si="19"/>
        <v/>
      </c>
      <c r="J201" s="108"/>
    </row>
    <row r="202" spans="1:10" x14ac:dyDescent="0.35">
      <c r="A202" s="124" t="str">
        <f t="shared" ca="1" si="20"/>
        <v/>
      </c>
      <c r="B202" s="125" t="str">
        <f t="shared" ca="1" si="14"/>
        <v/>
      </c>
      <c r="C202" s="126" t="str">
        <f t="shared" ca="1" si="15"/>
        <v/>
      </c>
      <c r="D202" s="126" t="str">
        <f t="shared" ca="1" si="16"/>
        <v/>
      </c>
      <c r="F202" s="126" t="str">
        <f t="shared" ca="1" si="17"/>
        <v/>
      </c>
      <c r="G202" s="126" t="str">
        <f t="shared" ca="1" si="18"/>
        <v/>
      </c>
      <c r="H202" s="126" t="str">
        <f t="shared" ca="1" si="19"/>
        <v/>
      </c>
      <c r="J202" s="108"/>
    </row>
    <row r="203" spans="1:10" x14ac:dyDescent="0.35">
      <c r="A203" s="124" t="str">
        <f t="shared" ca="1" si="20"/>
        <v/>
      </c>
      <c r="B203" s="125" t="str">
        <f t="shared" ca="1" si="14"/>
        <v/>
      </c>
      <c r="C203" s="126" t="str">
        <f t="shared" ca="1" si="15"/>
        <v/>
      </c>
      <c r="D203" s="126" t="str">
        <f t="shared" ca="1" si="16"/>
        <v/>
      </c>
      <c r="F203" s="126" t="str">
        <f t="shared" ca="1" si="17"/>
        <v/>
      </c>
      <c r="G203" s="126" t="str">
        <f t="shared" ca="1" si="18"/>
        <v/>
      </c>
      <c r="H203" s="126" t="str">
        <f t="shared" ca="1" si="19"/>
        <v/>
      </c>
      <c r="J203" s="108"/>
    </row>
    <row r="204" spans="1:10" x14ac:dyDescent="0.35">
      <c r="A204" s="124" t="str">
        <f t="shared" ca="1" si="20"/>
        <v/>
      </c>
      <c r="B204" s="125" t="str">
        <f t="shared" ca="1" si="14"/>
        <v/>
      </c>
      <c r="C204" s="126" t="str">
        <f t="shared" ca="1" si="15"/>
        <v/>
      </c>
      <c r="D204" s="126" t="str">
        <f t="shared" ca="1" si="16"/>
        <v/>
      </c>
      <c r="F204" s="126" t="str">
        <f t="shared" ca="1" si="17"/>
        <v/>
      </c>
      <c r="G204" s="126" t="str">
        <f t="shared" ca="1" si="18"/>
        <v/>
      </c>
      <c r="H204" s="126" t="str">
        <f t="shared" ca="1" si="19"/>
        <v/>
      </c>
      <c r="J204" s="108"/>
    </row>
    <row r="205" spans="1:10" x14ac:dyDescent="0.35">
      <c r="A205" s="124" t="str">
        <f t="shared" ca="1" si="20"/>
        <v/>
      </c>
      <c r="B205" s="125" t="str">
        <f t="shared" ca="1" si="14"/>
        <v/>
      </c>
      <c r="C205" s="126" t="str">
        <f t="shared" ca="1" si="15"/>
        <v/>
      </c>
      <c r="D205" s="126" t="str">
        <f t="shared" ca="1" si="16"/>
        <v/>
      </c>
      <c r="F205" s="126" t="str">
        <f t="shared" ca="1" si="17"/>
        <v/>
      </c>
      <c r="G205" s="126" t="str">
        <f t="shared" ca="1" si="18"/>
        <v/>
      </c>
      <c r="H205" s="126" t="str">
        <f t="shared" ca="1" si="19"/>
        <v/>
      </c>
      <c r="J205" s="108"/>
    </row>
    <row r="206" spans="1:10" x14ac:dyDescent="0.35">
      <c r="A206" s="124" t="str">
        <f t="shared" ca="1" si="20"/>
        <v/>
      </c>
      <c r="B206" s="125" t="str">
        <f t="shared" ca="1" si="14"/>
        <v/>
      </c>
      <c r="C206" s="126" t="str">
        <f t="shared" ca="1" si="15"/>
        <v/>
      </c>
      <c r="D206" s="126" t="str">
        <f t="shared" ca="1" si="16"/>
        <v/>
      </c>
      <c r="F206" s="126" t="str">
        <f t="shared" ca="1" si="17"/>
        <v/>
      </c>
      <c r="G206" s="126" t="str">
        <f t="shared" ca="1" si="18"/>
        <v/>
      </c>
      <c r="H206" s="126" t="str">
        <f t="shared" ca="1" si="19"/>
        <v/>
      </c>
      <c r="J206" s="108"/>
    </row>
    <row r="207" spans="1:10" x14ac:dyDescent="0.35">
      <c r="A207" s="124" t="str">
        <f t="shared" ca="1" si="20"/>
        <v/>
      </c>
      <c r="B207" s="125" t="str">
        <f t="shared" ca="1" si="14"/>
        <v/>
      </c>
      <c r="C207" s="126" t="str">
        <f t="shared" ca="1" si="15"/>
        <v/>
      </c>
      <c r="D207" s="126" t="str">
        <f t="shared" ca="1" si="16"/>
        <v/>
      </c>
      <c r="F207" s="126" t="str">
        <f t="shared" ca="1" si="17"/>
        <v/>
      </c>
      <c r="G207" s="126" t="str">
        <f t="shared" ca="1" si="18"/>
        <v/>
      </c>
      <c r="H207" s="126" t="str">
        <f t="shared" ca="1" si="19"/>
        <v/>
      </c>
      <c r="J207" s="108"/>
    </row>
    <row r="208" spans="1:10" x14ac:dyDescent="0.35">
      <c r="A208" s="124" t="str">
        <f t="shared" ca="1" si="20"/>
        <v/>
      </c>
      <c r="B208" s="125" t="str">
        <f t="shared" ca="1" si="14"/>
        <v/>
      </c>
      <c r="C208" s="126" t="str">
        <f t="shared" ca="1" si="15"/>
        <v/>
      </c>
      <c r="D208" s="126" t="str">
        <f t="shared" ca="1" si="16"/>
        <v/>
      </c>
      <c r="F208" s="126" t="str">
        <f t="shared" ca="1" si="17"/>
        <v/>
      </c>
      <c r="G208" s="126" t="str">
        <f t="shared" ca="1" si="18"/>
        <v/>
      </c>
      <c r="H208" s="126" t="str">
        <f t="shared" ca="1" si="19"/>
        <v/>
      </c>
      <c r="J208" s="108"/>
    </row>
    <row r="209" spans="1:10" x14ac:dyDescent="0.35">
      <c r="A209" s="124" t="str">
        <f t="shared" ca="1" si="20"/>
        <v/>
      </c>
      <c r="B209" s="125" t="str">
        <f t="shared" ca="1" si="14"/>
        <v/>
      </c>
      <c r="C209" s="126" t="str">
        <f t="shared" ca="1" si="15"/>
        <v/>
      </c>
      <c r="D209" s="126" t="str">
        <f t="shared" ca="1" si="16"/>
        <v/>
      </c>
      <c r="F209" s="126" t="str">
        <f t="shared" ca="1" si="17"/>
        <v/>
      </c>
      <c r="G209" s="126" t="str">
        <f t="shared" ca="1" si="18"/>
        <v/>
      </c>
      <c r="H209" s="126" t="str">
        <f t="shared" ca="1" si="19"/>
        <v/>
      </c>
      <c r="J209" s="108"/>
    </row>
    <row r="210" spans="1:10" x14ac:dyDescent="0.35">
      <c r="A210" s="124" t="str">
        <f t="shared" ca="1" si="20"/>
        <v/>
      </c>
      <c r="B210" s="125" t="str">
        <f t="shared" ca="1" si="14"/>
        <v/>
      </c>
      <c r="C210" s="126" t="str">
        <f t="shared" ca="1" si="15"/>
        <v/>
      </c>
      <c r="D210" s="126" t="str">
        <f t="shared" ca="1" si="16"/>
        <v/>
      </c>
      <c r="F210" s="126" t="str">
        <f t="shared" ca="1" si="17"/>
        <v/>
      </c>
      <c r="G210" s="126" t="str">
        <f t="shared" ca="1" si="18"/>
        <v/>
      </c>
      <c r="H210" s="126" t="str">
        <f t="shared" ca="1" si="19"/>
        <v/>
      </c>
      <c r="J210" s="108"/>
    </row>
    <row r="211" spans="1:10" x14ac:dyDescent="0.35">
      <c r="A211" s="124" t="str">
        <f t="shared" ca="1" si="20"/>
        <v/>
      </c>
      <c r="B211" s="125" t="str">
        <f t="shared" ca="1" si="14"/>
        <v/>
      </c>
      <c r="C211" s="126" t="str">
        <f t="shared" ca="1" si="15"/>
        <v/>
      </c>
      <c r="D211" s="126" t="str">
        <f t="shared" ca="1" si="16"/>
        <v/>
      </c>
      <c r="F211" s="126" t="str">
        <f t="shared" ca="1" si="17"/>
        <v/>
      </c>
      <c r="G211" s="126" t="str">
        <f t="shared" ca="1" si="18"/>
        <v/>
      </c>
      <c r="H211" s="126" t="str">
        <f t="shared" ca="1" si="19"/>
        <v/>
      </c>
      <c r="J211" s="108"/>
    </row>
    <row r="212" spans="1:10" x14ac:dyDescent="0.35">
      <c r="A212" s="124" t="str">
        <f t="shared" ca="1" si="20"/>
        <v/>
      </c>
      <c r="B212" s="125" t="str">
        <f t="shared" ref="B212:B275" ca="1" si="21">IF(A212="","",IF($K$13=26,(A212-1)*14+$D$9,IF($K$13=52,(A212-1)*7+$D$9,DATE(YEAR($D$9),MONTH($D$9)+(A212-1)*$L$13,IF($K$13=24,IF((MOD(A212-1,2))=1,DAY($D$9)+14,DAY($D$9)),DAY($D$9))))))</f>
        <v/>
      </c>
      <c r="C212" s="126" t="str">
        <f t="shared" ref="C212:C275" ca="1" si="22">IF(A212="","",IF(A212=$D$12,H211+D212,IF(IF($E$15,$D$15,$D$14)&gt;H211+D212,H211+D212,IF($E$15,$D$15,$D$14))))</f>
        <v/>
      </c>
      <c r="D212" s="126" t="str">
        <f t="shared" ref="D212:D275" ca="1" si="23">IF(B212="","",IF(roundOpt,ROUND((B212-B211)*$H$5*G211,2),(B212-B211)*$H$5*G211))</f>
        <v/>
      </c>
      <c r="F212" s="126" t="str">
        <f t="shared" ref="F212:F275" ca="1" si="24">IF(B212="","",IF(C212&gt;F211+D212,0,F211+D212-C212))</f>
        <v/>
      </c>
      <c r="G212" s="126" t="str">
        <f t="shared" ref="G212:G275" ca="1" si="25">IF(B212="","",IF(C212&gt;D212+F211,G211+F211+D212-C212,G211))</f>
        <v/>
      </c>
      <c r="H212" s="126" t="str">
        <f t="shared" ref="H212:H275" ca="1" si="26">IF(B212="","",G212+F212)</f>
        <v/>
      </c>
      <c r="J212" s="108"/>
    </row>
    <row r="213" spans="1:10" x14ac:dyDescent="0.35">
      <c r="A213" s="124" t="str">
        <f t="shared" ca="1" si="20"/>
        <v/>
      </c>
      <c r="B213" s="125" t="str">
        <f t="shared" ca="1" si="21"/>
        <v/>
      </c>
      <c r="C213" s="126" t="str">
        <f t="shared" ca="1" si="22"/>
        <v/>
      </c>
      <c r="D213" s="126" t="str">
        <f t="shared" ca="1" si="23"/>
        <v/>
      </c>
      <c r="F213" s="126" t="str">
        <f t="shared" ca="1" si="24"/>
        <v/>
      </c>
      <c r="G213" s="126" t="str">
        <f t="shared" ca="1" si="25"/>
        <v/>
      </c>
      <c r="H213" s="126" t="str">
        <f t="shared" ca="1" si="26"/>
        <v/>
      </c>
      <c r="J213" s="108"/>
    </row>
    <row r="214" spans="1:10" x14ac:dyDescent="0.35">
      <c r="A214" s="124" t="str">
        <f t="shared" ref="A214:A277" ca="1" si="27">IF(OR(H213&lt;=0,H213=""),"",OFFSET(A214,-1,0,1,1)+1)</f>
        <v/>
      </c>
      <c r="B214" s="125" t="str">
        <f t="shared" ca="1" si="21"/>
        <v/>
      </c>
      <c r="C214" s="126" t="str">
        <f t="shared" ca="1" si="22"/>
        <v/>
      </c>
      <c r="D214" s="126" t="str">
        <f t="shared" ca="1" si="23"/>
        <v/>
      </c>
      <c r="F214" s="126" t="str">
        <f t="shared" ca="1" si="24"/>
        <v/>
      </c>
      <c r="G214" s="126" t="str">
        <f t="shared" ca="1" si="25"/>
        <v/>
      </c>
      <c r="H214" s="126" t="str">
        <f t="shared" ca="1" si="26"/>
        <v/>
      </c>
      <c r="J214" s="108"/>
    </row>
    <row r="215" spans="1:10" x14ac:dyDescent="0.35">
      <c r="A215" s="124" t="str">
        <f t="shared" ca="1" si="27"/>
        <v/>
      </c>
      <c r="B215" s="125" t="str">
        <f t="shared" ca="1" si="21"/>
        <v/>
      </c>
      <c r="C215" s="126" t="str">
        <f t="shared" ca="1" si="22"/>
        <v/>
      </c>
      <c r="D215" s="126" t="str">
        <f t="shared" ca="1" si="23"/>
        <v/>
      </c>
      <c r="F215" s="126" t="str">
        <f t="shared" ca="1" si="24"/>
        <v/>
      </c>
      <c r="G215" s="126" t="str">
        <f t="shared" ca="1" si="25"/>
        <v/>
      </c>
      <c r="H215" s="126" t="str">
        <f t="shared" ca="1" si="26"/>
        <v/>
      </c>
      <c r="J215" s="108"/>
    </row>
    <row r="216" spans="1:10" x14ac:dyDescent="0.35">
      <c r="A216" s="124" t="str">
        <f t="shared" ca="1" si="27"/>
        <v/>
      </c>
      <c r="B216" s="125" t="str">
        <f t="shared" ca="1" si="21"/>
        <v/>
      </c>
      <c r="C216" s="126" t="str">
        <f t="shared" ca="1" si="22"/>
        <v/>
      </c>
      <c r="D216" s="126" t="str">
        <f t="shared" ca="1" si="23"/>
        <v/>
      </c>
      <c r="F216" s="126" t="str">
        <f t="shared" ca="1" si="24"/>
        <v/>
      </c>
      <c r="G216" s="126" t="str">
        <f t="shared" ca="1" si="25"/>
        <v/>
      </c>
      <c r="H216" s="126" t="str">
        <f t="shared" ca="1" si="26"/>
        <v/>
      </c>
      <c r="J216" s="108"/>
    </row>
    <row r="217" spans="1:10" x14ac:dyDescent="0.35">
      <c r="A217" s="124" t="str">
        <f t="shared" ca="1" si="27"/>
        <v/>
      </c>
      <c r="B217" s="125" t="str">
        <f t="shared" ca="1" si="21"/>
        <v/>
      </c>
      <c r="C217" s="126" t="str">
        <f t="shared" ca="1" si="22"/>
        <v/>
      </c>
      <c r="D217" s="126" t="str">
        <f t="shared" ca="1" si="23"/>
        <v/>
      </c>
      <c r="F217" s="126" t="str">
        <f t="shared" ca="1" si="24"/>
        <v/>
      </c>
      <c r="G217" s="126" t="str">
        <f t="shared" ca="1" si="25"/>
        <v/>
      </c>
      <c r="H217" s="126" t="str">
        <f t="shared" ca="1" si="26"/>
        <v/>
      </c>
      <c r="J217" s="108"/>
    </row>
    <row r="218" spans="1:10" x14ac:dyDescent="0.35">
      <c r="A218" s="124" t="str">
        <f t="shared" ca="1" si="27"/>
        <v/>
      </c>
      <c r="B218" s="125" t="str">
        <f t="shared" ca="1" si="21"/>
        <v/>
      </c>
      <c r="C218" s="126" t="str">
        <f t="shared" ca="1" si="22"/>
        <v/>
      </c>
      <c r="D218" s="126" t="str">
        <f t="shared" ca="1" si="23"/>
        <v/>
      </c>
      <c r="F218" s="126" t="str">
        <f t="shared" ca="1" si="24"/>
        <v/>
      </c>
      <c r="G218" s="126" t="str">
        <f t="shared" ca="1" si="25"/>
        <v/>
      </c>
      <c r="H218" s="126" t="str">
        <f t="shared" ca="1" si="26"/>
        <v/>
      </c>
      <c r="J218" s="108"/>
    </row>
    <row r="219" spans="1:10" x14ac:dyDescent="0.35">
      <c r="A219" s="124" t="str">
        <f t="shared" ca="1" si="27"/>
        <v/>
      </c>
      <c r="B219" s="125" t="str">
        <f t="shared" ca="1" si="21"/>
        <v/>
      </c>
      <c r="C219" s="126" t="str">
        <f t="shared" ca="1" si="22"/>
        <v/>
      </c>
      <c r="D219" s="126" t="str">
        <f t="shared" ca="1" si="23"/>
        <v/>
      </c>
      <c r="F219" s="126" t="str">
        <f t="shared" ca="1" si="24"/>
        <v/>
      </c>
      <c r="G219" s="126" t="str">
        <f t="shared" ca="1" si="25"/>
        <v/>
      </c>
      <c r="H219" s="126" t="str">
        <f t="shared" ca="1" si="26"/>
        <v/>
      </c>
      <c r="J219" s="108"/>
    </row>
    <row r="220" spans="1:10" x14ac:dyDescent="0.35">
      <c r="A220" s="124" t="str">
        <f t="shared" ca="1" si="27"/>
        <v/>
      </c>
      <c r="B220" s="125" t="str">
        <f t="shared" ca="1" si="21"/>
        <v/>
      </c>
      <c r="C220" s="126" t="str">
        <f t="shared" ca="1" si="22"/>
        <v/>
      </c>
      <c r="D220" s="126" t="str">
        <f t="shared" ca="1" si="23"/>
        <v/>
      </c>
      <c r="F220" s="126" t="str">
        <f t="shared" ca="1" si="24"/>
        <v/>
      </c>
      <c r="G220" s="126" t="str">
        <f t="shared" ca="1" si="25"/>
        <v/>
      </c>
      <c r="H220" s="126" t="str">
        <f t="shared" ca="1" si="26"/>
        <v/>
      </c>
      <c r="J220" s="108"/>
    </row>
    <row r="221" spans="1:10" x14ac:dyDescent="0.35">
      <c r="A221" s="124" t="str">
        <f t="shared" ca="1" si="27"/>
        <v/>
      </c>
      <c r="B221" s="125" t="str">
        <f t="shared" ca="1" si="21"/>
        <v/>
      </c>
      <c r="C221" s="126" t="str">
        <f t="shared" ca="1" si="22"/>
        <v/>
      </c>
      <c r="D221" s="126" t="str">
        <f t="shared" ca="1" si="23"/>
        <v/>
      </c>
      <c r="F221" s="126" t="str">
        <f t="shared" ca="1" si="24"/>
        <v/>
      </c>
      <c r="G221" s="126" t="str">
        <f t="shared" ca="1" si="25"/>
        <v/>
      </c>
      <c r="H221" s="126" t="str">
        <f t="shared" ca="1" si="26"/>
        <v/>
      </c>
      <c r="J221" s="108"/>
    </row>
    <row r="222" spans="1:10" x14ac:dyDescent="0.35">
      <c r="A222" s="124" t="str">
        <f t="shared" ca="1" si="27"/>
        <v/>
      </c>
      <c r="B222" s="125" t="str">
        <f t="shared" ca="1" si="21"/>
        <v/>
      </c>
      <c r="C222" s="126" t="str">
        <f t="shared" ca="1" si="22"/>
        <v/>
      </c>
      <c r="D222" s="126" t="str">
        <f t="shared" ca="1" si="23"/>
        <v/>
      </c>
      <c r="F222" s="126" t="str">
        <f t="shared" ca="1" si="24"/>
        <v/>
      </c>
      <c r="G222" s="126" t="str">
        <f t="shared" ca="1" si="25"/>
        <v/>
      </c>
      <c r="H222" s="126" t="str">
        <f t="shared" ca="1" si="26"/>
        <v/>
      </c>
      <c r="J222" s="108"/>
    </row>
    <row r="223" spans="1:10" x14ac:dyDescent="0.35">
      <c r="A223" s="124" t="str">
        <f t="shared" ca="1" si="27"/>
        <v/>
      </c>
      <c r="B223" s="125" t="str">
        <f t="shared" ca="1" si="21"/>
        <v/>
      </c>
      <c r="C223" s="126" t="str">
        <f t="shared" ca="1" si="22"/>
        <v/>
      </c>
      <c r="D223" s="126" t="str">
        <f t="shared" ca="1" si="23"/>
        <v/>
      </c>
      <c r="F223" s="126" t="str">
        <f t="shared" ca="1" si="24"/>
        <v/>
      </c>
      <c r="G223" s="126" t="str">
        <f t="shared" ca="1" si="25"/>
        <v/>
      </c>
      <c r="H223" s="126" t="str">
        <f t="shared" ca="1" si="26"/>
        <v/>
      </c>
      <c r="J223" s="108"/>
    </row>
    <row r="224" spans="1:10" x14ac:dyDescent="0.35">
      <c r="A224" s="124" t="str">
        <f t="shared" ca="1" si="27"/>
        <v/>
      </c>
      <c r="B224" s="125" t="str">
        <f t="shared" ca="1" si="21"/>
        <v/>
      </c>
      <c r="C224" s="126" t="str">
        <f t="shared" ca="1" si="22"/>
        <v/>
      </c>
      <c r="D224" s="126" t="str">
        <f t="shared" ca="1" si="23"/>
        <v/>
      </c>
      <c r="F224" s="126" t="str">
        <f t="shared" ca="1" si="24"/>
        <v/>
      </c>
      <c r="G224" s="126" t="str">
        <f t="shared" ca="1" si="25"/>
        <v/>
      </c>
      <c r="H224" s="126" t="str">
        <f t="shared" ca="1" si="26"/>
        <v/>
      </c>
      <c r="J224" s="108"/>
    </row>
    <row r="225" spans="1:10" x14ac:dyDescent="0.35">
      <c r="A225" s="124" t="str">
        <f t="shared" ca="1" si="27"/>
        <v/>
      </c>
      <c r="B225" s="125" t="str">
        <f t="shared" ca="1" si="21"/>
        <v/>
      </c>
      <c r="C225" s="126" t="str">
        <f t="shared" ca="1" si="22"/>
        <v/>
      </c>
      <c r="D225" s="126" t="str">
        <f t="shared" ca="1" si="23"/>
        <v/>
      </c>
      <c r="F225" s="126" t="str">
        <f t="shared" ca="1" si="24"/>
        <v/>
      </c>
      <c r="G225" s="126" t="str">
        <f t="shared" ca="1" si="25"/>
        <v/>
      </c>
      <c r="H225" s="126" t="str">
        <f t="shared" ca="1" si="26"/>
        <v/>
      </c>
      <c r="J225" s="108"/>
    </row>
    <row r="226" spans="1:10" x14ac:dyDescent="0.35">
      <c r="A226" s="124" t="str">
        <f t="shared" ca="1" si="27"/>
        <v/>
      </c>
      <c r="B226" s="125" t="str">
        <f t="shared" ca="1" si="21"/>
        <v/>
      </c>
      <c r="C226" s="126" t="str">
        <f t="shared" ca="1" si="22"/>
        <v/>
      </c>
      <c r="D226" s="126" t="str">
        <f t="shared" ca="1" si="23"/>
        <v/>
      </c>
      <c r="F226" s="126" t="str">
        <f t="shared" ca="1" si="24"/>
        <v/>
      </c>
      <c r="G226" s="126" t="str">
        <f t="shared" ca="1" si="25"/>
        <v/>
      </c>
      <c r="H226" s="126" t="str">
        <f t="shared" ca="1" si="26"/>
        <v/>
      </c>
      <c r="J226" s="108"/>
    </row>
    <row r="227" spans="1:10" x14ac:dyDescent="0.35">
      <c r="A227" s="124" t="str">
        <f t="shared" ca="1" si="27"/>
        <v/>
      </c>
      <c r="B227" s="125" t="str">
        <f t="shared" ca="1" si="21"/>
        <v/>
      </c>
      <c r="C227" s="126" t="str">
        <f t="shared" ca="1" si="22"/>
        <v/>
      </c>
      <c r="D227" s="126" t="str">
        <f t="shared" ca="1" si="23"/>
        <v/>
      </c>
      <c r="F227" s="126" t="str">
        <f t="shared" ca="1" si="24"/>
        <v/>
      </c>
      <c r="G227" s="126" t="str">
        <f t="shared" ca="1" si="25"/>
        <v/>
      </c>
      <c r="H227" s="126" t="str">
        <f t="shared" ca="1" si="26"/>
        <v/>
      </c>
      <c r="J227" s="108"/>
    </row>
    <row r="228" spans="1:10" x14ac:dyDescent="0.35">
      <c r="A228" s="124" t="str">
        <f t="shared" ca="1" si="27"/>
        <v/>
      </c>
      <c r="B228" s="125" t="str">
        <f t="shared" ca="1" si="21"/>
        <v/>
      </c>
      <c r="C228" s="126" t="str">
        <f t="shared" ca="1" si="22"/>
        <v/>
      </c>
      <c r="D228" s="126" t="str">
        <f t="shared" ca="1" si="23"/>
        <v/>
      </c>
      <c r="F228" s="126" t="str">
        <f t="shared" ca="1" si="24"/>
        <v/>
      </c>
      <c r="G228" s="126" t="str">
        <f t="shared" ca="1" si="25"/>
        <v/>
      </c>
      <c r="H228" s="126" t="str">
        <f t="shared" ca="1" si="26"/>
        <v/>
      </c>
      <c r="J228" s="108"/>
    </row>
    <row r="229" spans="1:10" x14ac:dyDescent="0.35">
      <c r="A229" s="124" t="str">
        <f t="shared" ca="1" si="27"/>
        <v/>
      </c>
      <c r="B229" s="125" t="str">
        <f t="shared" ca="1" si="21"/>
        <v/>
      </c>
      <c r="C229" s="126" t="str">
        <f t="shared" ca="1" si="22"/>
        <v/>
      </c>
      <c r="D229" s="126" t="str">
        <f t="shared" ca="1" si="23"/>
        <v/>
      </c>
      <c r="F229" s="126" t="str">
        <f t="shared" ca="1" si="24"/>
        <v/>
      </c>
      <c r="G229" s="126" t="str">
        <f t="shared" ca="1" si="25"/>
        <v/>
      </c>
      <c r="H229" s="126" t="str">
        <f t="shared" ca="1" si="26"/>
        <v/>
      </c>
      <c r="J229" s="108"/>
    </row>
    <row r="230" spans="1:10" x14ac:dyDescent="0.35">
      <c r="A230" s="124" t="str">
        <f t="shared" ca="1" si="27"/>
        <v/>
      </c>
      <c r="B230" s="125" t="str">
        <f t="shared" ca="1" si="21"/>
        <v/>
      </c>
      <c r="C230" s="126" t="str">
        <f t="shared" ca="1" si="22"/>
        <v/>
      </c>
      <c r="D230" s="126" t="str">
        <f t="shared" ca="1" si="23"/>
        <v/>
      </c>
      <c r="F230" s="126" t="str">
        <f t="shared" ca="1" si="24"/>
        <v/>
      </c>
      <c r="G230" s="126" t="str">
        <f t="shared" ca="1" si="25"/>
        <v/>
      </c>
      <c r="H230" s="126" t="str">
        <f t="shared" ca="1" si="26"/>
        <v/>
      </c>
      <c r="J230" s="108"/>
    </row>
    <row r="231" spans="1:10" x14ac:dyDescent="0.35">
      <c r="A231" s="124" t="str">
        <f t="shared" ca="1" si="27"/>
        <v/>
      </c>
      <c r="B231" s="125" t="str">
        <f t="shared" ca="1" si="21"/>
        <v/>
      </c>
      <c r="C231" s="126" t="str">
        <f t="shared" ca="1" si="22"/>
        <v/>
      </c>
      <c r="D231" s="126" t="str">
        <f t="shared" ca="1" si="23"/>
        <v/>
      </c>
      <c r="F231" s="126" t="str">
        <f t="shared" ca="1" si="24"/>
        <v/>
      </c>
      <c r="G231" s="126" t="str">
        <f t="shared" ca="1" si="25"/>
        <v/>
      </c>
      <c r="H231" s="126" t="str">
        <f t="shared" ca="1" si="26"/>
        <v/>
      </c>
      <c r="J231" s="108"/>
    </row>
    <row r="232" spans="1:10" x14ac:dyDescent="0.35">
      <c r="A232" s="124" t="str">
        <f t="shared" ca="1" si="27"/>
        <v/>
      </c>
      <c r="B232" s="125" t="str">
        <f t="shared" ca="1" si="21"/>
        <v/>
      </c>
      <c r="C232" s="126" t="str">
        <f t="shared" ca="1" si="22"/>
        <v/>
      </c>
      <c r="D232" s="126" t="str">
        <f t="shared" ca="1" si="23"/>
        <v/>
      </c>
      <c r="F232" s="126" t="str">
        <f t="shared" ca="1" si="24"/>
        <v/>
      </c>
      <c r="G232" s="126" t="str">
        <f t="shared" ca="1" si="25"/>
        <v/>
      </c>
      <c r="H232" s="126" t="str">
        <f t="shared" ca="1" si="26"/>
        <v/>
      </c>
      <c r="J232" s="108"/>
    </row>
    <row r="233" spans="1:10" x14ac:dyDescent="0.35">
      <c r="A233" s="124" t="str">
        <f t="shared" ca="1" si="27"/>
        <v/>
      </c>
      <c r="B233" s="125" t="str">
        <f t="shared" ca="1" si="21"/>
        <v/>
      </c>
      <c r="C233" s="126" t="str">
        <f t="shared" ca="1" si="22"/>
        <v/>
      </c>
      <c r="D233" s="126" t="str">
        <f t="shared" ca="1" si="23"/>
        <v/>
      </c>
      <c r="F233" s="126" t="str">
        <f t="shared" ca="1" si="24"/>
        <v/>
      </c>
      <c r="G233" s="126" t="str">
        <f t="shared" ca="1" si="25"/>
        <v/>
      </c>
      <c r="H233" s="126" t="str">
        <f t="shared" ca="1" si="26"/>
        <v/>
      </c>
      <c r="J233" s="108"/>
    </row>
    <row r="234" spans="1:10" x14ac:dyDescent="0.35">
      <c r="A234" s="124" t="str">
        <f t="shared" ca="1" si="27"/>
        <v/>
      </c>
      <c r="B234" s="125" t="str">
        <f t="shared" ca="1" si="21"/>
        <v/>
      </c>
      <c r="C234" s="126" t="str">
        <f t="shared" ca="1" si="22"/>
        <v/>
      </c>
      <c r="D234" s="126" t="str">
        <f t="shared" ca="1" si="23"/>
        <v/>
      </c>
      <c r="F234" s="126" t="str">
        <f t="shared" ca="1" si="24"/>
        <v/>
      </c>
      <c r="G234" s="126" t="str">
        <f t="shared" ca="1" si="25"/>
        <v/>
      </c>
      <c r="H234" s="126" t="str">
        <f t="shared" ca="1" si="26"/>
        <v/>
      </c>
      <c r="J234" s="108"/>
    </row>
    <row r="235" spans="1:10" x14ac:dyDescent="0.35">
      <c r="A235" s="124" t="str">
        <f t="shared" ca="1" si="27"/>
        <v/>
      </c>
      <c r="B235" s="125" t="str">
        <f t="shared" ca="1" si="21"/>
        <v/>
      </c>
      <c r="C235" s="126" t="str">
        <f t="shared" ca="1" si="22"/>
        <v/>
      </c>
      <c r="D235" s="126" t="str">
        <f t="shared" ca="1" si="23"/>
        <v/>
      </c>
      <c r="F235" s="126" t="str">
        <f t="shared" ca="1" si="24"/>
        <v/>
      </c>
      <c r="G235" s="126" t="str">
        <f t="shared" ca="1" si="25"/>
        <v/>
      </c>
      <c r="H235" s="126" t="str">
        <f t="shared" ca="1" si="26"/>
        <v/>
      </c>
      <c r="J235" s="108"/>
    </row>
    <row r="236" spans="1:10" x14ac:dyDescent="0.35">
      <c r="A236" s="124" t="str">
        <f t="shared" ca="1" si="27"/>
        <v/>
      </c>
      <c r="B236" s="125" t="str">
        <f t="shared" ca="1" si="21"/>
        <v/>
      </c>
      <c r="C236" s="126" t="str">
        <f t="shared" ca="1" si="22"/>
        <v/>
      </c>
      <c r="D236" s="126" t="str">
        <f t="shared" ca="1" si="23"/>
        <v/>
      </c>
      <c r="F236" s="126" t="str">
        <f t="shared" ca="1" si="24"/>
        <v/>
      </c>
      <c r="G236" s="126" t="str">
        <f t="shared" ca="1" si="25"/>
        <v/>
      </c>
      <c r="H236" s="126" t="str">
        <f t="shared" ca="1" si="26"/>
        <v/>
      </c>
      <c r="J236" s="108"/>
    </row>
    <row r="237" spans="1:10" x14ac:dyDescent="0.35">
      <c r="A237" s="124" t="str">
        <f t="shared" ca="1" si="27"/>
        <v/>
      </c>
      <c r="B237" s="125" t="str">
        <f t="shared" ca="1" si="21"/>
        <v/>
      </c>
      <c r="C237" s="126" t="str">
        <f t="shared" ca="1" si="22"/>
        <v/>
      </c>
      <c r="D237" s="126" t="str">
        <f t="shared" ca="1" si="23"/>
        <v/>
      </c>
      <c r="F237" s="126" t="str">
        <f t="shared" ca="1" si="24"/>
        <v/>
      </c>
      <c r="G237" s="126" t="str">
        <f t="shared" ca="1" si="25"/>
        <v/>
      </c>
      <c r="H237" s="126" t="str">
        <f t="shared" ca="1" si="26"/>
        <v/>
      </c>
      <c r="J237" s="108"/>
    </row>
    <row r="238" spans="1:10" x14ac:dyDescent="0.35">
      <c r="A238" s="124" t="str">
        <f t="shared" ca="1" si="27"/>
        <v/>
      </c>
      <c r="B238" s="125" t="str">
        <f t="shared" ca="1" si="21"/>
        <v/>
      </c>
      <c r="C238" s="126" t="str">
        <f t="shared" ca="1" si="22"/>
        <v/>
      </c>
      <c r="D238" s="126" t="str">
        <f t="shared" ca="1" si="23"/>
        <v/>
      </c>
      <c r="F238" s="126" t="str">
        <f t="shared" ca="1" si="24"/>
        <v/>
      </c>
      <c r="G238" s="126" t="str">
        <f t="shared" ca="1" si="25"/>
        <v/>
      </c>
      <c r="H238" s="126" t="str">
        <f t="shared" ca="1" si="26"/>
        <v/>
      </c>
      <c r="J238" s="108"/>
    </row>
    <row r="239" spans="1:10" x14ac:dyDescent="0.35">
      <c r="A239" s="124" t="str">
        <f t="shared" ca="1" si="27"/>
        <v/>
      </c>
      <c r="B239" s="125" t="str">
        <f t="shared" ca="1" si="21"/>
        <v/>
      </c>
      <c r="C239" s="126" t="str">
        <f t="shared" ca="1" si="22"/>
        <v/>
      </c>
      <c r="D239" s="126" t="str">
        <f t="shared" ca="1" si="23"/>
        <v/>
      </c>
      <c r="F239" s="126" t="str">
        <f t="shared" ca="1" si="24"/>
        <v/>
      </c>
      <c r="G239" s="126" t="str">
        <f t="shared" ca="1" si="25"/>
        <v/>
      </c>
      <c r="H239" s="126" t="str">
        <f t="shared" ca="1" si="26"/>
        <v/>
      </c>
      <c r="J239" s="108"/>
    </row>
    <row r="240" spans="1:10" x14ac:dyDescent="0.35">
      <c r="A240" s="124" t="str">
        <f t="shared" ca="1" si="27"/>
        <v/>
      </c>
      <c r="B240" s="125" t="str">
        <f t="shared" ca="1" si="21"/>
        <v/>
      </c>
      <c r="C240" s="126" t="str">
        <f t="shared" ca="1" si="22"/>
        <v/>
      </c>
      <c r="D240" s="126" t="str">
        <f t="shared" ca="1" si="23"/>
        <v/>
      </c>
      <c r="F240" s="126" t="str">
        <f t="shared" ca="1" si="24"/>
        <v/>
      </c>
      <c r="G240" s="126" t="str">
        <f t="shared" ca="1" si="25"/>
        <v/>
      </c>
      <c r="H240" s="126" t="str">
        <f t="shared" ca="1" si="26"/>
        <v/>
      </c>
      <c r="J240" s="108"/>
    </row>
    <row r="241" spans="1:10" x14ac:dyDescent="0.35">
      <c r="A241" s="124" t="str">
        <f t="shared" ca="1" si="27"/>
        <v/>
      </c>
      <c r="B241" s="125" t="str">
        <f t="shared" ca="1" si="21"/>
        <v/>
      </c>
      <c r="C241" s="126" t="str">
        <f t="shared" ca="1" si="22"/>
        <v/>
      </c>
      <c r="D241" s="126" t="str">
        <f t="shared" ca="1" si="23"/>
        <v/>
      </c>
      <c r="F241" s="126" t="str">
        <f t="shared" ca="1" si="24"/>
        <v/>
      </c>
      <c r="G241" s="126" t="str">
        <f t="shared" ca="1" si="25"/>
        <v/>
      </c>
      <c r="H241" s="126" t="str">
        <f t="shared" ca="1" si="26"/>
        <v/>
      </c>
      <c r="J241" s="108"/>
    </row>
    <row r="242" spans="1:10" x14ac:dyDescent="0.35">
      <c r="A242" s="124" t="str">
        <f t="shared" ca="1" si="27"/>
        <v/>
      </c>
      <c r="B242" s="125" t="str">
        <f t="shared" ca="1" si="21"/>
        <v/>
      </c>
      <c r="C242" s="126" t="str">
        <f t="shared" ca="1" si="22"/>
        <v/>
      </c>
      <c r="D242" s="126" t="str">
        <f t="shared" ca="1" si="23"/>
        <v/>
      </c>
      <c r="F242" s="126" t="str">
        <f t="shared" ca="1" si="24"/>
        <v/>
      </c>
      <c r="G242" s="126" t="str">
        <f t="shared" ca="1" si="25"/>
        <v/>
      </c>
      <c r="H242" s="126" t="str">
        <f t="shared" ca="1" si="26"/>
        <v/>
      </c>
      <c r="J242" s="108"/>
    </row>
    <row r="243" spans="1:10" x14ac:dyDescent="0.35">
      <c r="A243" s="124" t="str">
        <f t="shared" ca="1" si="27"/>
        <v/>
      </c>
      <c r="B243" s="125" t="str">
        <f t="shared" ca="1" si="21"/>
        <v/>
      </c>
      <c r="C243" s="126" t="str">
        <f t="shared" ca="1" si="22"/>
        <v/>
      </c>
      <c r="D243" s="126" t="str">
        <f t="shared" ca="1" si="23"/>
        <v/>
      </c>
      <c r="F243" s="126" t="str">
        <f t="shared" ca="1" si="24"/>
        <v/>
      </c>
      <c r="G243" s="126" t="str">
        <f t="shared" ca="1" si="25"/>
        <v/>
      </c>
      <c r="H243" s="126" t="str">
        <f t="shared" ca="1" si="26"/>
        <v/>
      </c>
      <c r="J243" s="108"/>
    </row>
    <row r="244" spans="1:10" x14ac:dyDescent="0.35">
      <c r="A244" s="124" t="str">
        <f t="shared" ca="1" si="27"/>
        <v/>
      </c>
      <c r="B244" s="125" t="str">
        <f t="shared" ca="1" si="21"/>
        <v/>
      </c>
      <c r="C244" s="126" t="str">
        <f t="shared" ca="1" si="22"/>
        <v/>
      </c>
      <c r="D244" s="126" t="str">
        <f t="shared" ca="1" si="23"/>
        <v/>
      </c>
      <c r="F244" s="126" t="str">
        <f t="shared" ca="1" si="24"/>
        <v/>
      </c>
      <c r="G244" s="126" t="str">
        <f t="shared" ca="1" si="25"/>
        <v/>
      </c>
      <c r="H244" s="126" t="str">
        <f t="shared" ca="1" si="26"/>
        <v/>
      </c>
      <c r="J244" s="108"/>
    </row>
    <row r="245" spans="1:10" x14ac:dyDescent="0.35">
      <c r="A245" s="124" t="str">
        <f t="shared" ca="1" si="27"/>
        <v/>
      </c>
      <c r="B245" s="125" t="str">
        <f t="shared" ca="1" si="21"/>
        <v/>
      </c>
      <c r="C245" s="126" t="str">
        <f t="shared" ca="1" si="22"/>
        <v/>
      </c>
      <c r="D245" s="126" t="str">
        <f t="shared" ca="1" si="23"/>
        <v/>
      </c>
      <c r="F245" s="126" t="str">
        <f t="shared" ca="1" si="24"/>
        <v/>
      </c>
      <c r="G245" s="126" t="str">
        <f t="shared" ca="1" si="25"/>
        <v/>
      </c>
      <c r="H245" s="126" t="str">
        <f t="shared" ca="1" si="26"/>
        <v/>
      </c>
      <c r="J245" s="108"/>
    </row>
    <row r="246" spans="1:10" x14ac:dyDescent="0.35">
      <c r="A246" s="124" t="str">
        <f t="shared" ca="1" si="27"/>
        <v/>
      </c>
      <c r="B246" s="125" t="str">
        <f t="shared" ca="1" si="21"/>
        <v/>
      </c>
      <c r="C246" s="126" t="str">
        <f t="shared" ca="1" si="22"/>
        <v/>
      </c>
      <c r="D246" s="126" t="str">
        <f t="shared" ca="1" si="23"/>
        <v/>
      </c>
      <c r="F246" s="126" t="str">
        <f t="shared" ca="1" si="24"/>
        <v/>
      </c>
      <c r="G246" s="126" t="str">
        <f t="shared" ca="1" si="25"/>
        <v/>
      </c>
      <c r="H246" s="126" t="str">
        <f t="shared" ca="1" si="26"/>
        <v/>
      </c>
      <c r="J246" s="108"/>
    </row>
    <row r="247" spans="1:10" x14ac:dyDescent="0.35">
      <c r="A247" s="124" t="str">
        <f t="shared" ca="1" si="27"/>
        <v/>
      </c>
      <c r="B247" s="125" t="str">
        <f t="shared" ca="1" si="21"/>
        <v/>
      </c>
      <c r="C247" s="126" t="str">
        <f t="shared" ca="1" si="22"/>
        <v/>
      </c>
      <c r="D247" s="126" t="str">
        <f t="shared" ca="1" si="23"/>
        <v/>
      </c>
      <c r="F247" s="126" t="str">
        <f t="shared" ca="1" si="24"/>
        <v/>
      </c>
      <c r="G247" s="126" t="str">
        <f t="shared" ca="1" si="25"/>
        <v/>
      </c>
      <c r="H247" s="126" t="str">
        <f t="shared" ca="1" si="26"/>
        <v/>
      </c>
      <c r="J247" s="108"/>
    </row>
    <row r="248" spans="1:10" x14ac:dyDescent="0.35">
      <c r="A248" s="124" t="str">
        <f t="shared" ca="1" si="27"/>
        <v/>
      </c>
      <c r="B248" s="125" t="str">
        <f t="shared" ca="1" si="21"/>
        <v/>
      </c>
      <c r="C248" s="126" t="str">
        <f t="shared" ca="1" si="22"/>
        <v/>
      </c>
      <c r="D248" s="126" t="str">
        <f t="shared" ca="1" si="23"/>
        <v/>
      </c>
      <c r="F248" s="126" t="str">
        <f t="shared" ca="1" si="24"/>
        <v/>
      </c>
      <c r="G248" s="126" t="str">
        <f t="shared" ca="1" si="25"/>
        <v/>
      </c>
      <c r="H248" s="126" t="str">
        <f t="shared" ca="1" si="26"/>
        <v/>
      </c>
      <c r="J248" s="108"/>
    </row>
    <row r="249" spans="1:10" x14ac:dyDescent="0.35">
      <c r="A249" s="124" t="str">
        <f t="shared" ca="1" si="27"/>
        <v/>
      </c>
      <c r="B249" s="125" t="str">
        <f t="shared" ca="1" si="21"/>
        <v/>
      </c>
      <c r="C249" s="126" t="str">
        <f t="shared" ca="1" si="22"/>
        <v/>
      </c>
      <c r="D249" s="126" t="str">
        <f t="shared" ca="1" si="23"/>
        <v/>
      </c>
      <c r="F249" s="126" t="str">
        <f t="shared" ca="1" si="24"/>
        <v/>
      </c>
      <c r="G249" s="126" t="str">
        <f t="shared" ca="1" si="25"/>
        <v/>
      </c>
      <c r="H249" s="126" t="str">
        <f t="shared" ca="1" si="26"/>
        <v/>
      </c>
      <c r="J249" s="108"/>
    </row>
    <row r="250" spans="1:10" x14ac:dyDescent="0.35">
      <c r="A250" s="124" t="str">
        <f t="shared" ca="1" si="27"/>
        <v/>
      </c>
      <c r="B250" s="125" t="str">
        <f t="shared" ca="1" si="21"/>
        <v/>
      </c>
      <c r="C250" s="126" t="str">
        <f t="shared" ca="1" si="22"/>
        <v/>
      </c>
      <c r="D250" s="126" t="str">
        <f t="shared" ca="1" si="23"/>
        <v/>
      </c>
      <c r="F250" s="126" t="str">
        <f t="shared" ca="1" si="24"/>
        <v/>
      </c>
      <c r="G250" s="126" t="str">
        <f t="shared" ca="1" si="25"/>
        <v/>
      </c>
      <c r="H250" s="126" t="str">
        <f t="shared" ca="1" si="26"/>
        <v/>
      </c>
      <c r="J250" s="108"/>
    </row>
    <row r="251" spans="1:10" x14ac:dyDescent="0.35">
      <c r="A251" s="124" t="str">
        <f t="shared" ca="1" si="27"/>
        <v/>
      </c>
      <c r="B251" s="125" t="str">
        <f t="shared" ca="1" si="21"/>
        <v/>
      </c>
      <c r="C251" s="126" t="str">
        <f t="shared" ca="1" si="22"/>
        <v/>
      </c>
      <c r="D251" s="126" t="str">
        <f t="shared" ca="1" si="23"/>
        <v/>
      </c>
      <c r="F251" s="126" t="str">
        <f t="shared" ca="1" si="24"/>
        <v/>
      </c>
      <c r="G251" s="126" t="str">
        <f t="shared" ca="1" si="25"/>
        <v/>
      </c>
      <c r="H251" s="126" t="str">
        <f t="shared" ca="1" si="26"/>
        <v/>
      </c>
      <c r="J251" s="108"/>
    </row>
    <row r="252" spans="1:10" x14ac:dyDescent="0.35">
      <c r="A252" s="124" t="str">
        <f t="shared" ca="1" si="27"/>
        <v/>
      </c>
      <c r="B252" s="125" t="str">
        <f t="shared" ca="1" si="21"/>
        <v/>
      </c>
      <c r="C252" s="126" t="str">
        <f t="shared" ca="1" si="22"/>
        <v/>
      </c>
      <c r="D252" s="126" t="str">
        <f t="shared" ca="1" si="23"/>
        <v/>
      </c>
      <c r="F252" s="126" t="str">
        <f t="shared" ca="1" si="24"/>
        <v/>
      </c>
      <c r="G252" s="126" t="str">
        <f t="shared" ca="1" si="25"/>
        <v/>
      </c>
      <c r="H252" s="126" t="str">
        <f t="shared" ca="1" si="26"/>
        <v/>
      </c>
      <c r="J252" s="108"/>
    </row>
    <row r="253" spans="1:10" x14ac:dyDescent="0.35">
      <c r="A253" s="124" t="str">
        <f t="shared" ca="1" si="27"/>
        <v/>
      </c>
      <c r="B253" s="125" t="str">
        <f t="shared" ca="1" si="21"/>
        <v/>
      </c>
      <c r="C253" s="126" t="str">
        <f t="shared" ca="1" si="22"/>
        <v/>
      </c>
      <c r="D253" s="126" t="str">
        <f t="shared" ca="1" si="23"/>
        <v/>
      </c>
      <c r="F253" s="126" t="str">
        <f t="shared" ca="1" si="24"/>
        <v/>
      </c>
      <c r="G253" s="126" t="str">
        <f t="shared" ca="1" si="25"/>
        <v/>
      </c>
      <c r="H253" s="126" t="str">
        <f t="shared" ca="1" si="26"/>
        <v/>
      </c>
      <c r="J253" s="108"/>
    </row>
    <row r="254" spans="1:10" x14ac:dyDescent="0.35">
      <c r="A254" s="124" t="str">
        <f t="shared" ca="1" si="27"/>
        <v/>
      </c>
      <c r="B254" s="125" t="str">
        <f t="shared" ca="1" si="21"/>
        <v/>
      </c>
      <c r="C254" s="126" t="str">
        <f t="shared" ca="1" si="22"/>
        <v/>
      </c>
      <c r="D254" s="126" t="str">
        <f t="shared" ca="1" si="23"/>
        <v/>
      </c>
      <c r="F254" s="126" t="str">
        <f t="shared" ca="1" si="24"/>
        <v/>
      </c>
      <c r="G254" s="126" t="str">
        <f t="shared" ca="1" si="25"/>
        <v/>
      </c>
      <c r="H254" s="126" t="str">
        <f t="shared" ca="1" si="26"/>
        <v/>
      </c>
      <c r="J254" s="108"/>
    </row>
    <row r="255" spans="1:10" x14ac:dyDescent="0.35">
      <c r="A255" s="124" t="str">
        <f t="shared" ca="1" si="27"/>
        <v/>
      </c>
      <c r="B255" s="125" t="str">
        <f t="shared" ca="1" si="21"/>
        <v/>
      </c>
      <c r="C255" s="126" t="str">
        <f t="shared" ca="1" si="22"/>
        <v/>
      </c>
      <c r="D255" s="126" t="str">
        <f t="shared" ca="1" si="23"/>
        <v/>
      </c>
      <c r="F255" s="126" t="str">
        <f t="shared" ca="1" si="24"/>
        <v/>
      </c>
      <c r="G255" s="126" t="str">
        <f t="shared" ca="1" si="25"/>
        <v/>
      </c>
      <c r="H255" s="126" t="str">
        <f t="shared" ca="1" si="26"/>
        <v/>
      </c>
      <c r="J255" s="108"/>
    </row>
    <row r="256" spans="1:10" x14ac:dyDescent="0.35">
      <c r="A256" s="124" t="str">
        <f t="shared" ca="1" si="27"/>
        <v/>
      </c>
      <c r="B256" s="125" t="str">
        <f t="shared" ca="1" si="21"/>
        <v/>
      </c>
      <c r="C256" s="126" t="str">
        <f t="shared" ca="1" si="22"/>
        <v/>
      </c>
      <c r="D256" s="126" t="str">
        <f t="shared" ca="1" si="23"/>
        <v/>
      </c>
      <c r="F256" s="126" t="str">
        <f t="shared" ca="1" si="24"/>
        <v/>
      </c>
      <c r="G256" s="126" t="str">
        <f t="shared" ca="1" si="25"/>
        <v/>
      </c>
      <c r="H256" s="126" t="str">
        <f t="shared" ca="1" si="26"/>
        <v/>
      </c>
      <c r="J256" s="108"/>
    </row>
    <row r="257" spans="1:12" x14ac:dyDescent="0.35">
      <c r="A257" s="124" t="str">
        <f t="shared" ca="1" si="27"/>
        <v/>
      </c>
      <c r="B257" s="125" t="str">
        <f t="shared" ca="1" si="21"/>
        <v/>
      </c>
      <c r="C257" s="126" t="str">
        <f t="shared" ca="1" si="22"/>
        <v/>
      </c>
      <c r="D257" s="126" t="str">
        <f t="shared" ca="1" si="23"/>
        <v/>
      </c>
      <c r="F257" s="126" t="str">
        <f t="shared" ca="1" si="24"/>
        <v/>
      </c>
      <c r="G257" s="126" t="str">
        <f t="shared" ca="1" si="25"/>
        <v/>
      </c>
      <c r="H257" s="126" t="str">
        <f t="shared" ca="1" si="26"/>
        <v/>
      </c>
      <c r="J257" s="108"/>
    </row>
    <row r="258" spans="1:12" x14ac:dyDescent="0.35">
      <c r="A258" s="124" t="str">
        <f t="shared" ca="1" si="27"/>
        <v/>
      </c>
      <c r="B258" s="125" t="str">
        <f t="shared" ca="1" si="21"/>
        <v/>
      </c>
      <c r="C258" s="126" t="str">
        <f t="shared" ca="1" si="22"/>
        <v/>
      </c>
      <c r="D258" s="126" t="str">
        <f t="shared" ca="1" si="23"/>
        <v/>
      </c>
      <c r="F258" s="126" t="str">
        <f t="shared" ca="1" si="24"/>
        <v/>
      </c>
      <c r="G258" s="126" t="str">
        <f t="shared" ca="1" si="25"/>
        <v/>
      </c>
      <c r="H258" s="126" t="str">
        <f t="shared" ca="1" si="26"/>
        <v/>
      </c>
      <c r="J258" s="108"/>
    </row>
    <row r="259" spans="1:12" x14ac:dyDescent="0.35">
      <c r="A259" s="124" t="str">
        <f t="shared" ca="1" si="27"/>
        <v/>
      </c>
      <c r="B259" s="125" t="str">
        <f t="shared" ca="1" si="21"/>
        <v/>
      </c>
      <c r="C259" s="126" t="str">
        <f t="shared" ca="1" si="22"/>
        <v/>
      </c>
      <c r="D259" s="126" t="str">
        <f t="shared" ca="1" si="23"/>
        <v/>
      </c>
      <c r="F259" s="126" t="str">
        <f t="shared" ca="1" si="24"/>
        <v/>
      </c>
      <c r="G259" s="126" t="str">
        <f t="shared" ca="1" si="25"/>
        <v/>
      </c>
      <c r="H259" s="126" t="str">
        <f t="shared" ca="1" si="26"/>
        <v/>
      </c>
      <c r="J259" s="108"/>
    </row>
    <row r="260" spans="1:12" x14ac:dyDescent="0.35">
      <c r="A260" s="124" t="str">
        <f t="shared" ca="1" si="27"/>
        <v/>
      </c>
      <c r="B260" s="125" t="str">
        <f t="shared" ca="1" si="21"/>
        <v/>
      </c>
      <c r="C260" s="126" t="str">
        <f t="shared" ca="1" si="22"/>
        <v/>
      </c>
      <c r="D260" s="126" t="str">
        <f t="shared" ca="1" si="23"/>
        <v/>
      </c>
      <c r="F260" s="126" t="str">
        <f t="shared" ca="1" si="24"/>
        <v/>
      </c>
      <c r="G260" s="126" t="str">
        <f t="shared" ca="1" si="25"/>
        <v/>
      </c>
      <c r="H260" s="126" t="str">
        <f t="shared" ca="1" si="26"/>
        <v/>
      </c>
      <c r="J260" s="108"/>
    </row>
    <row r="261" spans="1:12" x14ac:dyDescent="0.35">
      <c r="A261" s="124" t="str">
        <f t="shared" ca="1" si="27"/>
        <v/>
      </c>
      <c r="B261" s="125" t="str">
        <f t="shared" ca="1" si="21"/>
        <v/>
      </c>
      <c r="C261" s="126" t="str">
        <f t="shared" ca="1" si="22"/>
        <v/>
      </c>
      <c r="D261" s="126" t="str">
        <f t="shared" ca="1" si="23"/>
        <v/>
      </c>
      <c r="F261" s="126" t="str">
        <f t="shared" ca="1" si="24"/>
        <v/>
      </c>
      <c r="G261" s="126" t="str">
        <f t="shared" ca="1" si="25"/>
        <v/>
      </c>
      <c r="H261" s="126" t="str">
        <f t="shared" ca="1" si="26"/>
        <v/>
      </c>
      <c r="J261" s="108"/>
    </row>
    <row r="262" spans="1:12" x14ac:dyDescent="0.35">
      <c r="A262" s="124" t="str">
        <f t="shared" ca="1" si="27"/>
        <v/>
      </c>
      <c r="B262" s="125" t="str">
        <f t="shared" ca="1" si="21"/>
        <v/>
      </c>
      <c r="C262" s="126" t="str">
        <f t="shared" ca="1" si="22"/>
        <v/>
      </c>
      <c r="D262" s="126" t="str">
        <f t="shared" ca="1" si="23"/>
        <v/>
      </c>
      <c r="F262" s="126" t="str">
        <f t="shared" ca="1" si="24"/>
        <v/>
      </c>
      <c r="G262" s="126" t="str">
        <f t="shared" ca="1" si="25"/>
        <v/>
      </c>
      <c r="H262" s="126" t="str">
        <f t="shared" ca="1" si="26"/>
        <v/>
      </c>
      <c r="J262" s="108"/>
      <c r="L262" s="127">
        <f ca="1">SUM(D20:D260)</f>
        <v>0</v>
      </c>
    </row>
    <row r="263" spans="1:12" x14ac:dyDescent="0.35">
      <c r="A263" s="124" t="str">
        <f t="shared" ca="1" si="27"/>
        <v/>
      </c>
      <c r="B263" s="125" t="str">
        <f t="shared" ca="1" si="21"/>
        <v/>
      </c>
      <c r="C263" s="126" t="str">
        <f t="shared" ca="1" si="22"/>
        <v/>
      </c>
      <c r="D263" s="126" t="str">
        <f t="shared" ca="1" si="23"/>
        <v/>
      </c>
      <c r="F263" s="126" t="str">
        <f t="shared" ca="1" si="24"/>
        <v/>
      </c>
      <c r="G263" s="126" t="str">
        <f t="shared" ca="1" si="25"/>
        <v/>
      </c>
      <c r="H263" s="126" t="str">
        <f t="shared" ca="1" si="26"/>
        <v/>
      </c>
      <c r="J263" s="108"/>
    </row>
    <row r="264" spans="1:12" x14ac:dyDescent="0.35">
      <c r="A264" s="124" t="str">
        <f t="shared" ca="1" si="27"/>
        <v/>
      </c>
      <c r="B264" s="125" t="str">
        <f t="shared" ca="1" si="21"/>
        <v/>
      </c>
      <c r="C264" s="126" t="str">
        <f t="shared" ca="1" si="22"/>
        <v/>
      </c>
      <c r="D264" s="126" t="str">
        <f t="shared" ca="1" si="23"/>
        <v/>
      </c>
      <c r="F264" s="126" t="str">
        <f t="shared" ca="1" si="24"/>
        <v/>
      </c>
      <c r="G264" s="126" t="str">
        <f t="shared" ca="1" si="25"/>
        <v/>
      </c>
      <c r="H264" s="126" t="str">
        <f t="shared" ca="1" si="26"/>
        <v/>
      </c>
      <c r="J264" s="108"/>
    </row>
    <row r="265" spans="1:12" x14ac:dyDescent="0.35">
      <c r="A265" s="124" t="str">
        <f t="shared" ca="1" si="27"/>
        <v/>
      </c>
      <c r="B265" s="125" t="str">
        <f t="shared" ca="1" si="21"/>
        <v/>
      </c>
      <c r="C265" s="126" t="str">
        <f t="shared" ca="1" si="22"/>
        <v/>
      </c>
      <c r="D265" s="126" t="str">
        <f t="shared" ca="1" si="23"/>
        <v/>
      </c>
      <c r="F265" s="126" t="str">
        <f t="shared" ca="1" si="24"/>
        <v/>
      </c>
      <c r="G265" s="126" t="str">
        <f t="shared" ca="1" si="25"/>
        <v/>
      </c>
      <c r="H265" s="126" t="str">
        <f t="shared" ca="1" si="26"/>
        <v/>
      </c>
      <c r="J265" s="108"/>
    </row>
    <row r="266" spans="1:12" x14ac:dyDescent="0.35">
      <c r="A266" s="124" t="str">
        <f t="shared" ca="1" si="27"/>
        <v/>
      </c>
      <c r="B266" s="125" t="str">
        <f t="shared" ca="1" si="21"/>
        <v/>
      </c>
      <c r="C266" s="126" t="str">
        <f t="shared" ca="1" si="22"/>
        <v/>
      </c>
      <c r="D266" s="126" t="str">
        <f t="shared" ca="1" si="23"/>
        <v/>
      </c>
      <c r="F266" s="126" t="str">
        <f t="shared" ca="1" si="24"/>
        <v/>
      </c>
      <c r="G266" s="126" t="str">
        <f t="shared" ca="1" si="25"/>
        <v/>
      </c>
      <c r="H266" s="126" t="str">
        <f t="shared" ca="1" si="26"/>
        <v/>
      </c>
      <c r="J266" s="108"/>
    </row>
    <row r="267" spans="1:12" x14ac:dyDescent="0.35">
      <c r="A267" s="124" t="str">
        <f t="shared" ca="1" si="27"/>
        <v/>
      </c>
      <c r="B267" s="125" t="str">
        <f t="shared" ca="1" si="21"/>
        <v/>
      </c>
      <c r="C267" s="126" t="str">
        <f t="shared" ca="1" si="22"/>
        <v/>
      </c>
      <c r="D267" s="126" t="str">
        <f t="shared" ca="1" si="23"/>
        <v/>
      </c>
      <c r="F267" s="126" t="str">
        <f t="shared" ca="1" si="24"/>
        <v/>
      </c>
      <c r="G267" s="126" t="str">
        <f t="shared" ca="1" si="25"/>
        <v/>
      </c>
      <c r="H267" s="126" t="str">
        <f t="shared" ca="1" si="26"/>
        <v/>
      </c>
      <c r="J267" s="108"/>
    </row>
    <row r="268" spans="1:12" x14ac:dyDescent="0.35">
      <c r="A268" s="124" t="str">
        <f t="shared" ca="1" si="27"/>
        <v/>
      </c>
      <c r="B268" s="125" t="str">
        <f t="shared" ca="1" si="21"/>
        <v/>
      </c>
      <c r="C268" s="126" t="str">
        <f t="shared" ca="1" si="22"/>
        <v/>
      </c>
      <c r="D268" s="126" t="str">
        <f t="shared" ca="1" si="23"/>
        <v/>
      </c>
      <c r="F268" s="126" t="str">
        <f t="shared" ca="1" si="24"/>
        <v/>
      </c>
      <c r="G268" s="126" t="str">
        <f t="shared" ca="1" si="25"/>
        <v/>
      </c>
      <c r="H268" s="126" t="str">
        <f t="shared" ca="1" si="26"/>
        <v/>
      </c>
      <c r="J268" s="108"/>
    </row>
    <row r="269" spans="1:12" x14ac:dyDescent="0.35">
      <c r="A269" s="124" t="str">
        <f t="shared" ca="1" si="27"/>
        <v/>
      </c>
      <c r="B269" s="125" t="str">
        <f t="shared" ca="1" si="21"/>
        <v/>
      </c>
      <c r="C269" s="126" t="str">
        <f t="shared" ca="1" si="22"/>
        <v/>
      </c>
      <c r="D269" s="126" t="str">
        <f t="shared" ca="1" si="23"/>
        <v/>
      </c>
      <c r="F269" s="126" t="str">
        <f t="shared" ca="1" si="24"/>
        <v/>
      </c>
      <c r="G269" s="126" t="str">
        <f t="shared" ca="1" si="25"/>
        <v/>
      </c>
      <c r="H269" s="126" t="str">
        <f t="shared" ca="1" si="26"/>
        <v/>
      </c>
      <c r="J269" s="108"/>
    </row>
    <row r="270" spans="1:12" x14ac:dyDescent="0.35">
      <c r="A270" s="124" t="str">
        <f t="shared" ca="1" si="27"/>
        <v/>
      </c>
      <c r="B270" s="125" t="str">
        <f t="shared" ca="1" si="21"/>
        <v/>
      </c>
      <c r="C270" s="126" t="str">
        <f t="shared" ca="1" si="22"/>
        <v/>
      </c>
      <c r="D270" s="126" t="str">
        <f t="shared" ca="1" si="23"/>
        <v/>
      </c>
      <c r="F270" s="126" t="str">
        <f t="shared" ca="1" si="24"/>
        <v/>
      </c>
      <c r="G270" s="126" t="str">
        <f t="shared" ca="1" si="25"/>
        <v/>
      </c>
      <c r="H270" s="126" t="str">
        <f t="shared" ca="1" si="26"/>
        <v/>
      </c>
      <c r="J270" s="108"/>
    </row>
    <row r="271" spans="1:12" x14ac:dyDescent="0.35">
      <c r="A271" s="124" t="str">
        <f t="shared" ca="1" si="27"/>
        <v/>
      </c>
      <c r="B271" s="125" t="str">
        <f t="shared" ca="1" si="21"/>
        <v/>
      </c>
      <c r="C271" s="126" t="str">
        <f t="shared" ca="1" si="22"/>
        <v/>
      </c>
      <c r="D271" s="126" t="str">
        <f t="shared" ca="1" si="23"/>
        <v/>
      </c>
      <c r="F271" s="126" t="str">
        <f t="shared" ca="1" si="24"/>
        <v/>
      </c>
      <c r="G271" s="126" t="str">
        <f t="shared" ca="1" si="25"/>
        <v/>
      </c>
      <c r="H271" s="126" t="str">
        <f t="shared" ca="1" si="26"/>
        <v/>
      </c>
      <c r="J271" s="108"/>
    </row>
    <row r="272" spans="1:12" x14ac:dyDescent="0.35">
      <c r="A272" s="124" t="str">
        <f t="shared" ca="1" si="27"/>
        <v/>
      </c>
      <c r="B272" s="125" t="str">
        <f t="shared" ca="1" si="21"/>
        <v/>
      </c>
      <c r="C272" s="126" t="str">
        <f t="shared" ca="1" si="22"/>
        <v/>
      </c>
      <c r="D272" s="126" t="str">
        <f t="shared" ca="1" si="23"/>
        <v/>
      </c>
      <c r="F272" s="126" t="str">
        <f t="shared" ca="1" si="24"/>
        <v/>
      </c>
      <c r="G272" s="126" t="str">
        <f t="shared" ca="1" si="25"/>
        <v/>
      </c>
      <c r="H272" s="126" t="str">
        <f t="shared" ca="1" si="26"/>
        <v/>
      </c>
      <c r="J272" s="108"/>
    </row>
    <row r="273" spans="1:10" x14ac:dyDescent="0.35">
      <c r="A273" s="124" t="str">
        <f t="shared" ca="1" si="27"/>
        <v/>
      </c>
      <c r="B273" s="125" t="str">
        <f t="shared" ca="1" si="21"/>
        <v/>
      </c>
      <c r="C273" s="126" t="str">
        <f t="shared" ca="1" si="22"/>
        <v/>
      </c>
      <c r="D273" s="126" t="str">
        <f t="shared" ca="1" si="23"/>
        <v/>
      </c>
      <c r="F273" s="126" t="str">
        <f t="shared" ca="1" si="24"/>
        <v/>
      </c>
      <c r="G273" s="126" t="str">
        <f t="shared" ca="1" si="25"/>
        <v/>
      </c>
      <c r="H273" s="126" t="str">
        <f t="shared" ca="1" si="26"/>
        <v/>
      </c>
      <c r="J273" s="108"/>
    </row>
    <row r="274" spans="1:10" x14ac:dyDescent="0.35">
      <c r="A274" s="124" t="str">
        <f t="shared" ca="1" si="27"/>
        <v/>
      </c>
      <c r="B274" s="125" t="str">
        <f t="shared" ca="1" si="21"/>
        <v/>
      </c>
      <c r="C274" s="126" t="str">
        <f t="shared" ca="1" si="22"/>
        <v/>
      </c>
      <c r="D274" s="126" t="str">
        <f t="shared" ca="1" si="23"/>
        <v/>
      </c>
      <c r="F274" s="126" t="str">
        <f t="shared" ca="1" si="24"/>
        <v/>
      </c>
      <c r="G274" s="126" t="str">
        <f t="shared" ca="1" si="25"/>
        <v/>
      </c>
      <c r="H274" s="126" t="str">
        <f t="shared" ca="1" si="26"/>
        <v/>
      </c>
      <c r="J274" s="108"/>
    </row>
    <row r="275" spans="1:10" x14ac:dyDescent="0.35">
      <c r="A275" s="124" t="str">
        <f t="shared" ca="1" si="27"/>
        <v/>
      </c>
      <c r="B275" s="125" t="str">
        <f t="shared" ca="1" si="21"/>
        <v/>
      </c>
      <c r="C275" s="126" t="str">
        <f t="shared" ca="1" si="22"/>
        <v/>
      </c>
      <c r="D275" s="126" t="str">
        <f t="shared" ca="1" si="23"/>
        <v/>
      </c>
      <c r="F275" s="126" t="str">
        <f t="shared" ca="1" si="24"/>
        <v/>
      </c>
      <c r="G275" s="126" t="str">
        <f t="shared" ca="1" si="25"/>
        <v/>
      </c>
      <c r="H275" s="126" t="str">
        <f t="shared" ca="1" si="26"/>
        <v/>
      </c>
      <c r="J275" s="108"/>
    </row>
    <row r="276" spans="1:10" x14ac:dyDescent="0.35">
      <c r="A276" s="124" t="str">
        <f t="shared" ca="1" si="27"/>
        <v/>
      </c>
      <c r="B276" s="125" t="str">
        <f t="shared" ref="B276:B339" ca="1" si="28">IF(A276="","",IF($K$13=26,(A276-1)*14+$D$9,IF($K$13=52,(A276-1)*7+$D$9,DATE(YEAR($D$9),MONTH($D$9)+(A276-1)*$L$13,IF($K$13=24,IF((MOD(A276-1,2))=1,DAY($D$9)+14,DAY($D$9)),DAY($D$9))))))</f>
        <v/>
      </c>
      <c r="C276" s="126" t="str">
        <f t="shared" ref="C276:C339" ca="1" si="29">IF(A276="","",IF(A276=$D$12,H275+D276,IF(IF($E$15,$D$15,$D$14)&gt;H275+D276,H275+D276,IF($E$15,$D$15,$D$14))))</f>
        <v/>
      </c>
      <c r="D276" s="126" t="str">
        <f t="shared" ref="D276:D339" ca="1" si="30">IF(B276="","",IF(roundOpt,ROUND((B276-B275)*$H$5*G275,2),(B276-B275)*$H$5*G275))</f>
        <v/>
      </c>
      <c r="F276" s="126" t="str">
        <f t="shared" ref="F276:F339" ca="1" si="31">IF(B276="","",IF(C276&gt;F275+D276,0,F275+D276-C276))</f>
        <v/>
      </c>
      <c r="G276" s="126" t="str">
        <f t="shared" ref="G276:G339" ca="1" si="32">IF(B276="","",IF(C276&gt;D276+F275,G275+F275+D276-C276,G275))</f>
        <v/>
      </c>
      <c r="H276" s="126" t="str">
        <f t="shared" ref="H276:H339" ca="1" si="33">IF(B276="","",G276+F276)</f>
        <v/>
      </c>
      <c r="J276" s="108"/>
    </row>
    <row r="277" spans="1:10" x14ac:dyDescent="0.35">
      <c r="A277" s="124" t="str">
        <f t="shared" ca="1" si="27"/>
        <v/>
      </c>
      <c r="B277" s="125" t="str">
        <f t="shared" ca="1" si="28"/>
        <v/>
      </c>
      <c r="C277" s="126" t="str">
        <f t="shared" ca="1" si="29"/>
        <v/>
      </c>
      <c r="D277" s="126" t="str">
        <f t="shared" ca="1" si="30"/>
        <v/>
      </c>
      <c r="F277" s="126" t="str">
        <f t="shared" ca="1" si="31"/>
        <v/>
      </c>
      <c r="G277" s="126" t="str">
        <f t="shared" ca="1" si="32"/>
        <v/>
      </c>
      <c r="H277" s="126" t="str">
        <f t="shared" ca="1" si="33"/>
        <v/>
      </c>
      <c r="J277" s="108"/>
    </row>
    <row r="278" spans="1:10" x14ac:dyDescent="0.35">
      <c r="A278" s="124" t="str">
        <f t="shared" ref="A278:A341" ca="1" si="34">IF(OR(H277&lt;=0,H277=""),"",OFFSET(A278,-1,0,1,1)+1)</f>
        <v/>
      </c>
      <c r="B278" s="125" t="str">
        <f t="shared" ca="1" si="28"/>
        <v/>
      </c>
      <c r="C278" s="126" t="str">
        <f t="shared" ca="1" si="29"/>
        <v/>
      </c>
      <c r="D278" s="126" t="str">
        <f t="shared" ca="1" si="30"/>
        <v/>
      </c>
      <c r="F278" s="126" t="str">
        <f t="shared" ca="1" si="31"/>
        <v/>
      </c>
      <c r="G278" s="126" t="str">
        <f t="shared" ca="1" si="32"/>
        <v/>
      </c>
      <c r="H278" s="126" t="str">
        <f t="shared" ca="1" si="33"/>
        <v/>
      </c>
      <c r="J278" s="108"/>
    </row>
    <row r="279" spans="1:10" x14ac:dyDescent="0.35">
      <c r="A279" s="124" t="str">
        <f t="shared" ca="1" si="34"/>
        <v/>
      </c>
      <c r="B279" s="125" t="str">
        <f t="shared" ca="1" si="28"/>
        <v/>
      </c>
      <c r="C279" s="126" t="str">
        <f t="shared" ca="1" si="29"/>
        <v/>
      </c>
      <c r="D279" s="126" t="str">
        <f t="shared" ca="1" si="30"/>
        <v/>
      </c>
      <c r="F279" s="126" t="str">
        <f t="shared" ca="1" si="31"/>
        <v/>
      </c>
      <c r="G279" s="126" t="str">
        <f t="shared" ca="1" si="32"/>
        <v/>
      </c>
      <c r="H279" s="126" t="str">
        <f t="shared" ca="1" si="33"/>
        <v/>
      </c>
      <c r="J279" s="108"/>
    </row>
    <row r="280" spans="1:10" x14ac:dyDescent="0.35">
      <c r="A280" s="124" t="str">
        <f t="shared" ca="1" si="34"/>
        <v/>
      </c>
      <c r="B280" s="125" t="str">
        <f t="shared" ca="1" si="28"/>
        <v/>
      </c>
      <c r="C280" s="126" t="str">
        <f t="shared" ca="1" si="29"/>
        <v/>
      </c>
      <c r="D280" s="126" t="str">
        <f t="shared" ca="1" si="30"/>
        <v/>
      </c>
      <c r="F280" s="126" t="str">
        <f t="shared" ca="1" si="31"/>
        <v/>
      </c>
      <c r="G280" s="126" t="str">
        <f t="shared" ca="1" si="32"/>
        <v/>
      </c>
      <c r="H280" s="126" t="str">
        <f t="shared" ca="1" si="33"/>
        <v/>
      </c>
      <c r="J280" s="108"/>
    </row>
    <row r="281" spans="1:10" x14ac:dyDescent="0.35">
      <c r="A281" s="124" t="str">
        <f t="shared" ca="1" si="34"/>
        <v/>
      </c>
      <c r="B281" s="125" t="str">
        <f t="shared" ca="1" si="28"/>
        <v/>
      </c>
      <c r="C281" s="126" t="str">
        <f t="shared" ca="1" si="29"/>
        <v/>
      </c>
      <c r="D281" s="126" t="str">
        <f t="shared" ca="1" si="30"/>
        <v/>
      </c>
      <c r="F281" s="126" t="str">
        <f t="shared" ca="1" si="31"/>
        <v/>
      </c>
      <c r="G281" s="126" t="str">
        <f t="shared" ca="1" si="32"/>
        <v/>
      </c>
      <c r="H281" s="126" t="str">
        <f t="shared" ca="1" si="33"/>
        <v/>
      </c>
      <c r="J281" s="108"/>
    </row>
    <row r="282" spans="1:10" x14ac:dyDescent="0.35">
      <c r="A282" s="124" t="str">
        <f t="shared" ca="1" si="34"/>
        <v/>
      </c>
      <c r="B282" s="125" t="str">
        <f t="shared" ca="1" si="28"/>
        <v/>
      </c>
      <c r="C282" s="126" t="str">
        <f t="shared" ca="1" si="29"/>
        <v/>
      </c>
      <c r="D282" s="126" t="str">
        <f t="shared" ca="1" si="30"/>
        <v/>
      </c>
      <c r="F282" s="126" t="str">
        <f t="shared" ca="1" si="31"/>
        <v/>
      </c>
      <c r="G282" s="126" t="str">
        <f t="shared" ca="1" si="32"/>
        <v/>
      </c>
      <c r="H282" s="126" t="str">
        <f t="shared" ca="1" si="33"/>
        <v/>
      </c>
      <c r="J282" s="108"/>
    </row>
    <row r="283" spans="1:10" x14ac:dyDescent="0.35">
      <c r="A283" s="124" t="str">
        <f t="shared" ca="1" si="34"/>
        <v/>
      </c>
      <c r="B283" s="125" t="str">
        <f t="shared" ca="1" si="28"/>
        <v/>
      </c>
      <c r="C283" s="126" t="str">
        <f t="shared" ca="1" si="29"/>
        <v/>
      </c>
      <c r="D283" s="126" t="str">
        <f t="shared" ca="1" si="30"/>
        <v/>
      </c>
      <c r="F283" s="126" t="str">
        <f t="shared" ca="1" si="31"/>
        <v/>
      </c>
      <c r="G283" s="126" t="str">
        <f t="shared" ca="1" si="32"/>
        <v/>
      </c>
      <c r="H283" s="126" t="str">
        <f t="shared" ca="1" si="33"/>
        <v/>
      </c>
      <c r="J283" s="108"/>
    </row>
    <row r="284" spans="1:10" x14ac:dyDescent="0.35">
      <c r="A284" s="124" t="str">
        <f t="shared" ca="1" si="34"/>
        <v/>
      </c>
      <c r="B284" s="125" t="str">
        <f t="shared" ca="1" si="28"/>
        <v/>
      </c>
      <c r="C284" s="126" t="str">
        <f t="shared" ca="1" si="29"/>
        <v/>
      </c>
      <c r="D284" s="126" t="str">
        <f t="shared" ca="1" si="30"/>
        <v/>
      </c>
      <c r="F284" s="126" t="str">
        <f t="shared" ca="1" si="31"/>
        <v/>
      </c>
      <c r="G284" s="126" t="str">
        <f t="shared" ca="1" si="32"/>
        <v/>
      </c>
      <c r="H284" s="126" t="str">
        <f t="shared" ca="1" si="33"/>
        <v/>
      </c>
      <c r="J284" s="108"/>
    </row>
    <row r="285" spans="1:10" x14ac:dyDescent="0.35">
      <c r="A285" s="124" t="str">
        <f t="shared" ca="1" si="34"/>
        <v/>
      </c>
      <c r="B285" s="125" t="str">
        <f t="shared" ca="1" si="28"/>
        <v/>
      </c>
      <c r="C285" s="126" t="str">
        <f t="shared" ca="1" si="29"/>
        <v/>
      </c>
      <c r="D285" s="126" t="str">
        <f t="shared" ca="1" si="30"/>
        <v/>
      </c>
      <c r="F285" s="126" t="str">
        <f t="shared" ca="1" si="31"/>
        <v/>
      </c>
      <c r="G285" s="126" t="str">
        <f t="shared" ca="1" si="32"/>
        <v/>
      </c>
      <c r="H285" s="126" t="str">
        <f t="shared" ca="1" si="33"/>
        <v/>
      </c>
      <c r="J285" s="108"/>
    </row>
    <row r="286" spans="1:10" x14ac:dyDescent="0.35">
      <c r="A286" s="124" t="str">
        <f t="shared" ca="1" si="34"/>
        <v/>
      </c>
      <c r="B286" s="125" t="str">
        <f t="shared" ca="1" si="28"/>
        <v/>
      </c>
      <c r="C286" s="126" t="str">
        <f t="shared" ca="1" si="29"/>
        <v/>
      </c>
      <c r="D286" s="126" t="str">
        <f t="shared" ca="1" si="30"/>
        <v/>
      </c>
      <c r="F286" s="126" t="str">
        <f t="shared" ca="1" si="31"/>
        <v/>
      </c>
      <c r="G286" s="126" t="str">
        <f t="shared" ca="1" si="32"/>
        <v/>
      </c>
      <c r="H286" s="126" t="str">
        <f t="shared" ca="1" si="33"/>
        <v/>
      </c>
      <c r="J286" s="108"/>
    </row>
    <row r="287" spans="1:10" x14ac:dyDescent="0.35">
      <c r="A287" s="124" t="str">
        <f t="shared" ca="1" si="34"/>
        <v/>
      </c>
      <c r="B287" s="125" t="str">
        <f t="shared" ca="1" si="28"/>
        <v/>
      </c>
      <c r="C287" s="126" t="str">
        <f t="shared" ca="1" si="29"/>
        <v/>
      </c>
      <c r="D287" s="126" t="str">
        <f t="shared" ca="1" si="30"/>
        <v/>
      </c>
      <c r="F287" s="126" t="str">
        <f t="shared" ca="1" si="31"/>
        <v/>
      </c>
      <c r="G287" s="126" t="str">
        <f t="shared" ca="1" si="32"/>
        <v/>
      </c>
      <c r="H287" s="126" t="str">
        <f t="shared" ca="1" si="33"/>
        <v/>
      </c>
      <c r="J287" s="108"/>
    </row>
    <row r="288" spans="1:10" x14ac:dyDescent="0.35">
      <c r="A288" s="124" t="str">
        <f t="shared" ca="1" si="34"/>
        <v/>
      </c>
      <c r="B288" s="125" t="str">
        <f t="shared" ca="1" si="28"/>
        <v/>
      </c>
      <c r="C288" s="126" t="str">
        <f t="shared" ca="1" si="29"/>
        <v/>
      </c>
      <c r="D288" s="126" t="str">
        <f t="shared" ca="1" si="30"/>
        <v/>
      </c>
      <c r="F288" s="126" t="str">
        <f t="shared" ca="1" si="31"/>
        <v/>
      </c>
      <c r="G288" s="126" t="str">
        <f t="shared" ca="1" si="32"/>
        <v/>
      </c>
      <c r="H288" s="126" t="str">
        <f t="shared" ca="1" si="33"/>
        <v/>
      </c>
      <c r="J288" s="108"/>
    </row>
    <row r="289" spans="1:10" x14ac:dyDescent="0.35">
      <c r="A289" s="124" t="str">
        <f t="shared" ca="1" si="34"/>
        <v/>
      </c>
      <c r="B289" s="125" t="str">
        <f t="shared" ca="1" si="28"/>
        <v/>
      </c>
      <c r="C289" s="126" t="str">
        <f t="shared" ca="1" si="29"/>
        <v/>
      </c>
      <c r="D289" s="126" t="str">
        <f t="shared" ca="1" si="30"/>
        <v/>
      </c>
      <c r="F289" s="126" t="str">
        <f t="shared" ca="1" si="31"/>
        <v/>
      </c>
      <c r="G289" s="126" t="str">
        <f t="shared" ca="1" si="32"/>
        <v/>
      </c>
      <c r="H289" s="126" t="str">
        <f t="shared" ca="1" si="33"/>
        <v/>
      </c>
      <c r="J289" s="108"/>
    </row>
    <row r="290" spans="1:10" x14ac:dyDescent="0.35">
      <c r="A290" s="124" t="str">
        <f t="shared" ca="1" si="34"/>
        <v/>
      </c>
      <c r="B290" s="125" t="str">
        <f t="shared" ca="1" si="28"/>
        <v/>
      </c>
      <c r="C290" s="126" t="str">
        <f t="shared" ca="1" si="29"/>
        <v/>
      </c>
      <c r="D290" s="126" t="str">
        <f t="shared" ca="1" si="30"/>
        <v/>
      </c>
      <c r="F290" s="126" t="str">
        <f t="shared" ca="1" si="31"/>
        <v/>
      </c>
      <c r="G290" s="126" t="str">
        <f t="shared" ca="1" si="32"/>
        <v/>
      </c>
      <c r="H290" s="126" t="str">
        <f t="shared" ca="1" si="33"/>
        <v/>
      </c>
      <c r="J290" s="108"/>
    </row>
    <row r="291" spans="1:10" x14ac:dyDescent="0.35">
      <c r="A291" s="124" t="str">
        <f t="shared" ca="1" si="34"/>
        <v/>
      </c>
      <c r="B291" s="125" t="str">
        <f t="shared" ca="1" si="28"/>
        <v/>
      </c>
      <c r="C291" s="126" t="str">
        <f t="shared" ca="1" si="29"/>
        <v/>
      </c>
      <c r="D291" s="126" t="str">
        <f t="shared" ca="1" si="30"/>
        <v/>
      </c>
      <c r="F291" s="126" t="str">
        <f t="shared" ca="1" si="31"/>
        <v/>
      </c>
      <c r="G291" s="126" t="str">
        <f t="shared" ca="1" si="32"/>
        <v/>
      </c>
      <c r="H291" s="126" t="str">
        <f t="shared" ca="1" si="33"/>
        <v/>
      </c>
      <c r="J291" s="108"/>
    </row>
    <row r="292" spans="1:10" x14ac:dyDescent="0.35">
      <c r="A292" s="124" t="str">
        <f t="shared" ca="1" si="34"/>
        <v/>
      </c>
      <c r="B292" s="125" t="str">
        <f t="shared" ca="1" si="28"/>
        <v/>
      </c>
      <c r="C292" s="126" t="str">
        <f t="shared" ca="1" si="29"/>
        <v/>
      </c>
      <c r="D292" s="126" t="str">
        <f t="shared" ca="1" si="30"/>
        <v/>
      </c>
      <c r="F292" s="126" t="str">
        <f t="shared" ca="1" si="31"/>
        <v/>
      </c>
      <c r="G292" s="126" t="str">
        <f t="shared" ca="1" si="32"/>
        <v/>
      </c>
      <c r="H292" s="126" t="str">
        <f t="shared" ca="1" si="33"/>
        <v/>
      </c>
      <c r="J292" s="108"/>
    </row>
    <row r="293" spans="1:10" x14ac:dyDescent="0.35">
      <c r="A293" s="124" t="str">
        <f t="shared" ca="1" si="34"/>
        <v/>
      </c>
      <c r="B293" s="125" t="str">
        <f t="shared" ca="1" si="28"/>
        <v/>
      </c>
      <c r="C293" s="126" t="str">
        <f t="shared" ca="1" si="29"/>
        <v/>
      </c>
      <c r="D293" s="126" t="str">
        <f t="shared" ca="1" si="30"/>
        <v/>
      </c>
      <c r="F293" s="126" t="str">
        <f t="shared" ca="1" si="31"/>
        <v/>
      </c>
      <c r="G293" s="126" t="str">
        <f t="shared" ca="1" si="32"/>
        <v/>
      </c>
      <c r="H293" s="126" t="str">
        <f t="shared" ca="1" si="33"/>
        <v/>
      </c>
      <c r="J293" s="108"/>
    </row>
    <row r="294" spans="1:10" x14ac:dyDescent="0.35">
      <c r="A294" s="124" t="str">
        <f t="shared" ca="1" si="34"/>
        <v/>
      </c>
      <c r="B294" s="125" t="str">
        <f t="shared" ca="1" si="28"/>
        <v/>
      </c>
      <c r="C294" s="126" t="str">
        <f t="shared" ca="1" si="29"/>
        <v/>
      </c>
      <c r="D294" s="126" t="str">
        <f t="shared" ca="1" si="30"/>
        <v/>
      </c>
      <c r="F294" s="126" t="str">
        <f t="shared" ca="1" si="31"/>
        <v/>
      </c>
      <c r="G294" s="126" t="str">
        <f t="shared" ca="1" si="32"/>
        <v/>
      </c>
      <c r="H294" s="126" t="str">
        <f t="shared" ca="1" si="33"/>
        <v/>
      </c>
      <c r="J294" s="108"/>
    </row>
    <row r="295" spans="1:10" x14ac:dyDescent="0.35">
      <c r="A295" s="124" t="str">
        <f t="shared" ca="1" si="34"/>
        <v/>
      </c>
      <c r="B295" s="125" t="str">
        <f t="shared" ca="1" si="28"/>
        <v/>
      </c>
      <c r="C295" s="126" t="str">
        <f t="shared" ca="1" si="29"/>
        <v/>
      </c>
      <c r="D295" s="126" t="str">
        <f t="shared" ca="1" si="30"/>
        <v/>
      </c>
      <c r="F295" s="126" t="str">
        <f t="shared" ca="1" si="31"/>
        <v/>
      </c>
      <c r="G295" s="126" t="str">
        <f t="shared" ca="1" si="32"/>
        <v/>
      </c>
      <c r="H295" s="126" t="str">
        <f t="shared" ca="1" si="33"/>
        <v/>
      </c>
      <c r="J295" s="108"/>
    </row>
    <row r="296" spans="1:10" x14ac:dyDescent="0.35">
      <c r="A296" s="124" t="str">
        <f t="shared" ca="1" si="34"/>
        <v/>
      </c>
      <c r="B296" s="125" t="str">
        <f t="shared" ca="1" si="28"/>
        <v/>
      </c>
      <c r="C296" s="126" t="str">
        <f t="shared" ca="1" si="29"/>
        <v/>
      </c>
      <c r="D296" s="126" t="str">
        <f t="shared" ca="1" si="30"/>
        <v/>
      </c>
      <c r="F296" s="126" t="str">
        <f t="shared" ca="1" si="31"/>
        <v/>
      </c>
      <c r="G296" s="126" t="str">
        <f t="shared" ca="1" si="32"/>
        <v/>
      </c>
      <c r="H296" s="126" t="str">
        <f t="shared" ca="1" si="33"/>
        <v/>
      </c>
      <c r="J296" s="108"/>
    </row>
    <row r="297" spans="1:10" x14ac:dyDescent="0.35">
      <c r="A297" s="124" t="str">
        <f t="shared" ca="1" si="34"/>
        <v/>
      </c>
      <c r="B297" s="125" t="str">
        <f t="shared" ca="1" si="28"/>
        <v/>
      </c>
      <c r="C297" s="126" t="str">
        <f t="shared" ca="1" si="29"/>
        <v/>
      </c>
      <c r="D297" s="126" t="str">
        <f t="shared" ca="1" si="30"/>
        <v/>
      </c>
      <c r="F297" s="126" t="str">
        <f t="shared" ca="1" si="31"/>
        <v/>
      </c>
      <c r="G297" s="126" t="str">
        <f t="shared" ca="1" si="32"/>
        <v/>
      </c>
      <c r="H297" s="126" t="str">
        <f t="shared" ca="1" si="33"/>
        <v/>
      </c>
      <c r="J297" s="108"/>
    </row>
    <row r="298" spans="1:10" x14ac:dyDescent="0.35">
      <c r="A298" s="124" t="str">
        <f t="shared" ca="1" si="34"/>
        <v/>
      </c>
      <c r="B298" s="125" t="str">
        <f t="shared" ca="1" si="28"/>
        <v/>
      </c>
      <c r="C298" s="126" t="str">
        <f t="shared" ca="1" si="29"/>
        <v/>
      </c>
      <c r="D298" s="126" t="str">
        <f t="shared" ca="1" si="30"/>
        <v/>
      </c>
      <c r="F298" s="126" t="str">
        <f t="shared" ca="1" si="31"/>
        <v/>
      </c>
      <c r="G298" s="126" t="str">
        <f t="shared" ca="1" si="32"/>
        <v/>
      </c>
      <c r="H298" s="126" t="str">
        <f t="shared" ca="1" si="33"/>
        <v/>
      </c>
      <c r="J298" s="108"/>
    </row>
    <row r="299" spans="1:10" x14ac:dyDescent="0.35">
      <c r="A299" s="124" t="str">
        <f t="shared" ca="1" si="34"/>
        <v/>
      </c>
      <c r="B299" s="125" t="str">
        <f t="shared" ca="1" si="28"/>
        <v/>
      </c>
      <c r="C299" s="126" t="str">
        <f t="shared" ca="1" si="29"/>
        <v/>
      </c>
      <c r="D299" s="126" t="str">
        <f t="shared" ca="1" si="30"/>
        <v/>
      </c>
      <c r="F299" s="126" t="str">
        <f t="shared" ca="1" si="31"/>
        <v/>
      </c>
      <c r="G299" s="126" t="str">
        <f t="shared" ca="1" si="32"/>
        <v/>
      </c>
      <c r="H299" s="126" t="str">
        <f t="shared" ca="1" si="33"/>
        <v/>
      </c>
      <c r="J299" s="108"/>
    </row>
    <row r="300" spans="1:10" x14ac:dyDescent="0.35">
      <c r="A300" s="124" t="str">
        <f t="shared" ca="1" si="34"/>
        <v/>
      </c>
      <c r="B300" s="125" t="str">
        <f t="shared" ca="1" si="28"/>
        <v/>
      </c>
      <c r="C300" s="126" t="str">
        <f t="shared" ca="1" si="29"/>
        <v/>
      </c>
      <c r="D300" s="126" t="str">
        <f t="shared" ca="1" si="30"/>
        <v/>
      </c>
      <c r="F300" s="126" t="str">
        <f t="shared" ca="1" si="31"/>
        <v/>
      </c>
      <c r="G300" s="126" t="str">
        <f t="shared" ca="1" si="32"/>
        <v/>
      </c>
      <c r="H300" s="126" t="str">
        <f t="shared" ca="1" si="33"/>
        <v/>
      </c>
      <c r="J300" s="108"/>
    </row>
    <row r="301" spans="1:10" x14ac:dyDescent="0.35">
      <c r="A301" s="124" t="str">
        <f t="shared" ca="1" si="34"/>
        <v/>
      </c>
      <c r="B301" s="125" t="str">
        <f t="shared" ca="1" si="28"/>
        <v/>
      </c>
      <c r="C301" s="126" t="str">
        <f t="shared" ca="1" si="29"/>
        <v/>
      </c>
      <c r="D301" s="126" t="str">
        <f t="shared" ca="1" si="30"/>
        <v/>
      </c>
      <c r="F301" s="126" t="str">
        <f t="shared" ca="1" si="31"/>
        <v/>
      </c>
      <c r="G301" s="126" t="str">
        <f t="shared" ca="1" si="32"/>
        <v/>
      </c>
      <c r="H301" s="126" t="str">
        <f t="shared" ca="1" si="33"/>
        <v/>
      </c>
      <c r="J301" s="108"/>
    </row>
    <row r="302" spans="1:10" x14ac:dyDescent="0.35">
      <c r="A302" s="124" t="str">
        <f t="shared" ca="1" si="34"/>
        <v/>
      </c>
      <c r="B302" s="125" t="str">
        <f t="shared" ca="1" si="28"/>
        <v/>
      </c>
      <c r="C302" s="126" t="str">
        <f t="shared" ca="1" si="29"/>
        <v/>
      </c>
      <c r="D302" s="126" t="str">
        <f t="shared" ca="1" si="30"/>
        <v/>
      </c>
      <c r="F302" s="126" t="str">
        <f t="shared" ca="1" si="31"/>
        <v/>
      </c>
      <c r="G302" s="126" t="str">
        <f t="shared" ca="1" si="32"/>
        <v/>
      </c>
      <c r="H302" s="126" t="str">
        <f t="shared" ca="1" si="33"/>
        <v/>
      </c>
      <c r="J302" s="108"/>
    </row>
    <row r="303" spans="1:10" x14ac:dyDescent="0.35">
      <c r="A303" s="124" t="str">
        <f t="shared" ca="1" si="34"/>
        <v/>
      </c>
      <c r="B303" s="125" t="str">
        <f t="shared" ca="1" si="28"/>
        <v/>
      </c>
      <c r="C303" s="126" t="str">
        <f t="shared" ca="1" si="29"/>
        <v/>
      </c>
      <c r="D303" s="126" t="str">
        <f t="shared" ca="1" si="30"/>
        <v/>
      </c>
      <c r="F303" s="126" t="str">
        <f t="shared" ca="1" si="31"/>
        <v/>
      </c>
      <c r="G303" s="126" t="str">
        <f t="shared" ca="1" si="32"/>
        <v/>
      </c>
      <c r="H303" s="126" t="str">
        <f t="shared" ca="1" si="33"/>
        <v/>
      </c>
      <c r="J303" s="108"/>
    </row>
    <row r="304" spans="1:10" x14ac:dyDescent="0.35">
      <c r="A304" s="124" t="str">
        <f t="shared" ca="1" si="34"/>
        <v/>
      </c>
      <c r="B304" s="125" t="str">
        <f t="shared" ca="1" si="28"/>
        <v/>
      </c>
      <c r="C304" s="126" t="str">
        <f t="shared" ca="1" si="29"/>
        <v/>
      </c>
      <c r="D304" s="126" t="str">
        <f t="shared" ca="1" si="30"/>
        <v/>
      </c>
      <c r="F304" s="126" t="str">
        <f t="shared" ca="1" si="31"/>
        <v/>
      </c>
      <c r="G304" s="126" t="str">
        <f t="shared" ca="1" si="32"/>
        <v/>
      </c>
      <c r="H304" s="126" t="str">
        <f t="shared" ca="1" si="33"/>
        <v/>
      </c>
      <c r="J304" s="108"/>
    </row>
    <row r="305" spans="1:10" x14ac:dyDescent="0.35">
      <c r="A305" s="124" t="str">
        <f t="shared" ca="1" si="34"/>
        <v/>
      </c>
      <c r="B305" s="125" t="str">
        <f t="shared" ca="1" si="28"/>
        <v/>
      </c>
      <c r="C305" s="126" t="str">
        <f t="shared" ca="1" si="29"/>
        <v/>
      </c>
      <c r="D305" s="126" t="str">
        <f t="shared" ca="1" si="30"/>
        <v/>
      </c>
      <c r="F305" s="126" t="str">
        <f t="shared" ca="1" si="31"/>
        <v/>
      </c>
      <c r="G305" s="126" t="str">
        <f t="shared" ca="1" si="32"/>
        <v/>
      </c>
      <c r="H305" s="126" t="str">
        <f t="shared" ca="1" si="33"/>
        <v/>
      </c>
      <c r="J305" s="108"/>
    </row>
    <row r="306" spans="1:10" x14ac:dyDescent="0.35">
      <c r="A306" s="124" t="str">
        <f t="shared" ca="1" si="34"/>
        <v/>
      </c>
      <c r="B306" s="125" t="str">
        <f t="shared" ca="1" si="28"/>
        <v/>
      </c>
      <c r="C306" s="126" t="str">
        <f t="shared" ca="1" si="29"/>
        <v/>
      </c>
      <c r="D306" s="126" t="str">
        <f t="shared" ca="1" si="30"/>
        <v/>
      </c>
      <c r="F306" s="126" t="str">
        <f t="shared" ca="1" si="31"/>
        <v/>
      </c>
      <c r="G306" s="126" t="str">
        <f t="shared" ca="1" si="32"/>
        <v/>
      </c>
      <c r="H306" s="126" t="str">
        <f t="shared" ca="1" si="33"/>
        <v/>
      </c>
      <c r="J306" s="108"/>
    </row>
    <row r="307" spans="1:10" x14ac:dyDescent="0.35">
      <c r="A307" s="124" t="str">
        <f t="shared" ca="1" si="34"/>
        <v/>
      </c>
      <c r="B307" s="125" t="str">
        <f t="shared" ca="1" si="28"/>
        <v/>
      </c>
      <c r="C307" s="126" t="str">
        <f t="shared" ca="1" si="29"/>
        <v/>
      </c>
      <c r="D307" s="126" t="str">
        <f t="shared" ca="1" si="30"/>
        <v/>
      </c>
      <c r="F307" s="126" t="str">
        <f t="shared" ca="1" si="31"/>
        <v/>
      </c>
      <c r="G307" s="126" t="str">
        <f t="shared" ca="1" si="32"/>
        <v/>
      </c>
      <c r="H307" s="126" t="str">
        <f t="shared" ca="1" si="33"/>
        <v/>
      </c>
      <c r="J307" s="108"/>
    </row>
    <row r="308" spans="1:10" x14ac:dyDescent="0.35">
      <c r="A308" s="124" t="str">
        <f t="shared" ca="1" si="34"/>
        <v/>
      </c>
      <c r="B308" s="125" t="str">
        <f t="shared" ca="1" si="28"/>
        <v/>
      </c>
      <c r="C308" s="126" t="str">
        <f t="shared" ca="1" si="29"/>
        <v/>
      </c>
      <c r="D308" s="126" t="str">
        <f t="shared" ca="1" si="30"/>
        <v/>
      </c>
      <c r="F308" s="126" t="str">
        <f t="shared" ca="1" si="31"/>
        <v/>
      </c>
      <c r="G308" s="126" t="str">
        <f t="shared" ca="1" si="32"/>
        <v/>
      </c>
      <c r="H308" s="126" t="str">
        <f t="shared" ca="1" si="33"/>
        <v/>
      </c>
      <c r="J308" s="108"/>
    </row>
    <row r="309" spans="1:10" x14ac:dyDescent="0.35">
      <c r="A309" s="124" t="str">
        <f t="shared" ca="1" si="34"/>
        <v/>
      </c>
      <c r="B309" s="125" t="str">
        <f t="shared" ca="1" si="28"/>
        <v/>
      </c>
      <c r="C309" s="126" t="str">
        <f t="shared" ca="1" si="29"/>
        <v/>
      </c>
      <c r="D309" s="126" t="str">
        <f t="shared" ca="1" si="30"/>
        <v/>
      </c>
      <c r="F309" s="126" t="str">
        <f t="shared" ca="1" si="31"/>
        <v/>
      </c>
      <c r="G309" s="126" t="str">
        <f t="shared" ca="1" si="32"/>
        <v/>
      </c>
      <c r="H309" s="126" t="str">
        <f t="shared" ca="1" si="33"/>
        <v/>
      </c>
      <c r="J309" s="108"/>
    </row>
    <row r="310" spans="1:10" x14ac:dyDescent="0.35">
      <c r="A310" s="124" t="str">
        <f t="shared" ca="1" si="34"/>
        <v/>
      </c>
      <c r="B310" s="125" t="str">
        <f t="shared" ca="1" si="28"/>
        <v/>
      </c>
      <c r="C310" s="126" t="str">
        <f t="shared" ca="1" si="29"/>
        <v/>
      </c>
      <c r="D310" s="126" t="str">
        <f t="shared" ca="1" si="30"/>
        <v/>
      </c>
      <c r="F310" s="126" t="str">
        <f t="shared" ca="1" si="31"/>
        <v/>
      </c>
      <c r="G310" s="126" t="str">
        <f t="shared" ca="1" si="32"/>
        <v/>
      </c>
      <c r="H310" s="126" t="str">
        <f t="shared" ca="1" si="33"/>
        <v/>
      </c>
      <c r="J310" s="108"/>
    </row>
    <row r="311" spans="1:10" x14ac:dyDescent="0.35">
      <c r="A311" s="124" t="str">
        <f t="shared" ca="1" si="34"/>
        <v/>
      </c>
      <c r="B311" s="125" t="str">
        <f t="shared" ca="1" si="28"/>
        <v/>
      </c>
      <c r="C311" s="126" t="str">
        <f t="shared" ca="1" si="29"/>
        <v/>
      </c>
      <c r="D311" s="126" t="str">
        <f t="shared" ca="1" si="30"/>
        <v/>
      </c>
      <c r="F311" s="126" t="str">
        <f t="shared" ca="1" si="31"/>
        <v/>
      </c>
      <c r="G311" s="126" t="str">
        <f t="shared" ca="1" si="32"/>
        <v/>
      </c>
      <c r="H311" s="126" t="str">
        <f t="shared" ca="1" si="33"/>
        <v/>
      </c>
      <c r="J311" s="108"/>
    </row>
    <row r="312" spans="1:10" x14ac:dyDescent="0.35">
      <c r="A312" s="124" t="str">
        <f t="shared" ca="1" si="34"/>
        <v/>
      </c>
      <c r="B312" s="125" t="str">
        <f t="shared" ca="1" si="28"/>
        <v/>
      </c>
      <c r="C312" s="126" t="str">
        <f t="shared" ca="1" si="29"/>
        <v/>
      </c>
      <c r="D312" s="126" t="str">
        <f t="shared" ca="1" si="30"/>
        <v/>
      </c>
      <c r="F312" s="126" t="str">
        <f t="shared" ca="1" si="31"/>
        <v/>
      </c>
      <c r="G312" s="126" t="str">
        <f t="shared" ca="1" si="32"/>
        <v/>
      </c>
      <c r="H312" s="126" t="str">
        <f t="shared" ca="1" si="33"/>
        <v/>
      </c>
      <c r="J312" s="108"/>
    </row>
    <row r="313" spans="1:10" x14ac:dyDescent="0.35">
      <c r="A313" s="124" t="str">
        <f t="shared" ca="1" si="34"/>
        <v/>
      </c>
      <c r="B313" s="125" t="str">
        <f t="shared" ca="1" si="28"/>
        <v/>
      </c>
      <c r="C313" s="126" t="str">
        <f t="shared" ca="1" si="29"/>
        <v/>
      </c>
      <c r="D313" s="126" t="str">
        <f t="shared" ca="1" si="30"/>
        <v/>
      </c>
      <c r="F313" s="126" t="str">
        <f t="shared" ca="1" si="31"/>
        <v/>
      </c>
      <c r="G313" s="126" t="str">
        <f t="shared" ca="1" si="32"/>
        <v/>
      </c>
      <c r="H313" s="126" t="str">
        <f t="shared" ca="1" si="33"/>
        <v/>
      </c>
      <c r="J313" s="108"/>
    </row>
    <row r="314" spans="1:10" x14ac:dyDescent="0.35">
      <c r="A314" s="124" t="str">
        <f t="shared" ca="1" si="34"/>
        <v/>
      </c>
      <c r="B314" s="125" t="str">
        <f t="shared" ca="1" si="28"/>
        <v/>
      </c>
      <c r="C314" s="126" t="str">
        <f t="shared" ca="1" si="29"/>
        <v/>
      </c>
      <c r="D314" s="126" t="str">
        <f t="shared" ca="1" si="30"/>
        <v/>
      </c>
      <c r="F314" s="126" t="str">
        <f t="shared" ca="1" si="31"/>
        <v/>
      </c>
      <c r="G314" s="126" t="str">
        <f t="shared" ca="1" si="32"/>
        <v/>
      </c>
      <c r="H314" s="126" t="str">
        <f t="shared" ca="1" si="33"/>
        <v/>
      </c>
      <c r="J314" s="108"/>
    </row>
    <row r="315" spans="1:10" x14ac:dyDescent="0.35">
      <c r="A315" s="124" t="str">
        <f t="shared" ca="1" si="34"/>
        <v/>
      </c>
      <c r="B315" s="125" t="str">
        <f t="shared" ca="1" si="28"/>
        <v/>
      </c>
      <c r="C315" s="126" t="str">
        <f t="shared" ca="1" si="29"/>
        <v/>
      </c>
      <c r="D315" s="126" t="str">
        <f t="shared" ca="1" si="30"/>
        <v/>
      </c>
      <c r="F315" s="126" t="str">
        <f t="shared" ca="1" si="31"/>
        <v/>
      </c>
      <c r="G315" s="126" t="str">
        <f t="shared" ca="1" si="32"/>
        <v/>
      </c>
      <c r="H315" s="126" t="str">
        <f t="shared" ca="1" si="33"/>
        <v/>
      </c>
      <c r="J315" s="108"/>
    </row>
    <row r="316" spans="1:10" x14ac:dyDescent="0.35">
      <c r="A316" s="124" t="str">
        <f t="shared" ca="1" si="34"/>
        <v/>
      </c>
      <c r="B316" s="125" t="str">
        <f t="shared" ca="1" si="28"/>
        <v/>
      </c>
      <c r="C316" s="126" t="str">
        <f t="shared" ca="1" si="29"/>
        <v/>
      </c>
      <c r="D316" s="126" t="str">
        <f t="shared" ca="1" si="30"/>
        <v/>
      </c>
      <c r="F316" s="126" t="str">
        <f t="shared" ca="1" si="31"/>
        <v/>
      </c>
      <c r="G316" s="126" t="str">
        <f t="shared" ca="1" si="32"/>
        <v/>
      </c>
      <c r="H316" s="126" t="str">
        <f t="shared" ca="1" si="33"/>
        <v/>
      </c>
      <c r="J316" s="108"/>
    </row>
    <row r="317" spans="1:10" x14ac:dyDescent="0.35">
      <c r="A317" s="124" t="str">
        <f t="shared" ca="1" si="34"/>
        <v/>
      </c>
      <c r="B317" s="125" t="str">
        <f t="shared" ca="1" si="28"/>
        <v/>
      </c>
      <c r="C317" s="126" t="str">
        <f t="shared" ca="1" si="29"/>
        <v/>
      </c>
      <c r="D317" s="126" t="str">
        <f t="shared" ca="1" si="30"/>
        <v/>
      </c>
      <c r="F317" s="126" t="str">
        <f t="shared" ca="1" si="31"/>
        <v/>
      </c>
      <c r="G317" s="126" t="str">
        <f t="shared" ca="1" si="32"/>
        <v/>
      </c>
      <c r="H317" s="126" t="str">
        <f t="shared" ca="1" si="33"/>
        <v/>
      </c>
      <c r="J317" s="108"/>
    </row>
    <row r="318" spans="1:10" x14ac:dyDescent="0.35">
      <c r="A318" s="124" t="str">
        <f t="shared" ca="1" si="34"/>
        <v/>
      </c>
      <c r="B318" s="125" t="str">
        <f t="shared" ca="1" si="28"/>
        <v/>
      </c>
      <c r="C318" s="126" t="str">
        <f t="shared" ca="1" si="29"/>
        <v/>
      </c>
      <c r="D318" s="126" t="str">
        <f t="shared" ca="1" si="30"/>
        <v/>
      </c>
      <c r="F318" s="126" t="str">
        <f t="shared" ca="1" si="31"/>
        <v/>
      </c>
      <c r="G318" s="126" t="str">
        <f t="shared" ca="1" si="32"/>
        <v/>
      </c>
      <c r="H318" s="126" t="str">
        <f t="shared" ca="1" si="33"/>
        <v/>
      </c>
      <c r="J318" s="108"/>
    </row>
    <row r="319" spans="1:10" x14ac:dyDescent="0.35">
      <c r="A319" s="124" t="str">
        <f t="shared" ca="1" si="34"/>
        <v/>
      </c>
      <c r="B319" s="125" t="str">
        <f t="shared" ca="1" si="28"/>
        <v/>
      </c>
      <c r="C319" s="126" t="str">
        <f t="shared" ca="1" si="29"/>
        <v/>
      </c>
      <c r="D319" s="126" t="str">
        <f t="shared" ca="1" si="30"/>
        <v/>
      </c>
      <c r="F319" s="126" t="str">
        <f t="shared" ca="1" si="31"/>
        <v/>
      </c>
      <c r="G319" s="126" t="str">
        <f t="shared" ca="1" si="32"/>
        <v/>
      </c>
      <c r="H319" s="126" t="str">
        <f t="shared" ca="1" si="33"/>
        <v/>
      </c>
      <c r="J319" s="108"/>
    </row>
    <row r="320" spans="1:10" x14ac:dyDescent="0.35">
      <c r="A320" s="124" t="str">
        <f t="shared" ca="1" si="34"/>
        <v/>
      </c>
      <c r="B320" s="125" t="str">
        <f t="shared" ca="1" si="28"/>
        <v/>
      </c>
      <c r="C320" s="126" t="str">
        <f t="shared" ca="1" si="29"/>
        <v/>
      </c>
      <c r="D320" s="126" t="str">
        <f t="shared" ca="1" si="30"/>
        <v/>
      </c>
      <c r="F320" s="126" t="str">
        <f t="shared" ca="1" si="31"/>
        <v/>
      </c>
      <c r="G320" s="126" t="str">
        <f t="shared" ca="1" si="32"/>
        <v/>
      </c>
      <c r="H320" s="126" t="str">
        <f t="shared" ca="1" si="33"/>
        <v/>
      </c>
      <c r="J320" s="108"/>
    </row>
    <row r="321" spans="1:10" x14ac:dyDescent="0.35">
      <c r="A321" s="124" t="str">
        <f t="shared" ca="1" si="34"/>
        <v/>
      </c>
      <c r="B321" s="125" t="str">
        <f t="shared" ca="1" si="28"/>
        <v/>
      </c>
      <c r="C321" s="126" t="str">
        <f t="shared" ca="1" si="29"/>
        <v/>
      </c>
      <c r="D321" s="126" t="str">
        <f t="shared" ca="1" si="30"/>
        <v/>
      </c>
      <c r="F321" s="126" t="str">
        <f t="shared" ca="1" si="31"/>
        <v/>
      </c>
      <c r="G321" s="126" t="str">
        <f t="shared" ca="1" si="32"/>
        <v/>
      </c>
      <c r="H321" s="126" t="str">
        <f t="shared" ca="1" si="33"/>
        <v/>
      </c>
      <c r="J321" s="108"/>
    </row>
    <row r="322" spans="1:10" x14ac:dyDescent="0.35">
      <c r="A322" s="124" t="str">
        <f t="shared" ca="1" si="34"/>
        <v/>
      </c>
      <c r="B322" s="125" t="str">
        <f t="shared" ca="1" si="28"/>
        <v/>
      </c>
      <c r="C322" s="126" t="str">
        <f t="shared" ca="1" si="29"/>
        <v/>
      </c>
      <c r="D322" s="126" t="str">
        <f t="shared" ca="1" si="30"/>
        <v/>
      </c>
      <c r="F322" s="126" t="str">
        <f t="shared" ca="1" si="31"/>
        <v/>
      </c>
      <c r="G322" s="126" t="str">
        <f t="shared" ca="1" si="32"/>
        <v/>
      </c>
      <c r="H322" s="126" t="str">
        <f t="shared" ca="1" si="33"/>
        <v/>
      </c>
      <c r="J322" s="108"/>
    </row>
    <row r="323" spans="1:10" x14ac:dyDescent="0.35">
      <c r="A323" s="124" t="str">
        <f t="shared" ca="1" si="34"/>
        <v/>
      </c>
      <c r="B323" s="125" t="str">
        <f t="shared" ca="1" si="28"/>
        <v/>
      </c>
      <c r="C323" s="126" t="str">
        <f t="shared" ca="1" si="29"/>
        <v/>
      </c>
      <c r="D323" s="126" t="str">
        <f t="shared" ca="1" si="30"/>
        <v/>
      </c>
      <c r="F323" s="126" t="str">
        <f t="shared" ca="1" si="31"/>
        <v/>
      </c>
      <c r="G323" s="126" t="str">
        <f t="shared" ca="1" si="32"/>
        <v/>
      </c>
      <c r="H323" s="126" t="str">
        <f t="shared" ca="1" si="33"/>
        <v/>
      </c>
      <c r="J323" s="108"/>
    </row>
    <row r="324" spans="1:10" x14ac:dyDescent="0.35">
      <c r="A324" s="124" t="str">
        <f t="shared" ca="1" si="34"/>
        <v/>
      </c>
      <c r="B324" s="125" t="str">
        <f t="shared" ca="1" si="28"/>
        <v/>
      </c>
      <c r="C324" s="126" t="str">
        <f t="shared" ca="1" si="29"/>
        <v/>
      </c>
      <c r="D324" s="126" t="str">
        <f t="shared" ca="1" si="30"/>
        <v/>
      </c>
      <c r="F324" s="126" t="str">
        <f t="shared" ca="1" si="31"/>
        <v/>
      </c>
      <c r="G324" s="126" t="str">
        <f t="shared" ca="1" si="32"/>
        <v/>
      </c>
      <c r="H324" s="126" t="str">
        <f t="shared" ca="1" si="33"/>
        <v/>
      </c>
      <c r="J324" s="108"/>
    </row>
    <row r="325" spans="1:10" x14ac:dyDescent="0.35">
      <c r="A325" s="124" t="str">
        <f t="shared" ca="1" si="34"/>
        <v/>
      </c>
      <c r="B325" s="125" t="str">
        <f t="shared" ca="1" si="28"/>
        <v/>
      </c>
      <c r="C325" s="126" t="str">
        <f t="shared" ca="1" si="29"/>
        <v/>
      </c>
      <c r="D325" s="126" t="str">
        <f t="shared" ca="1" si="30"/>
        <v/>
      </c>
      <c r="F325" s="126" t="str">
        <f t="shared" ca="1" si="31"/>
        <v/>
      </c>
      <c r="G325" s="126" t="str">
        <f t="shared" ca="1" si="32"/>
        <v/>
      </c>
      <c r="H325" s="126" t="str">
        <f t="shared" ca="1" si="33"/>
        <v/>
      </c>
      <c r="J325" s="108"/>
    </row>
    <row r="326" spans="1:10" x14ac:dyDescent="0.35">
      <c r="A326" s="124" t="str">
        <f t="shared" ca="1" si="34"/>
        <v/>
      </c>
      <c r="B326" s="125" t="str">
        <f t="shared" ca="1" si="28"/>
        <v/>
      </c>
      <c r="C326" s="126" t="str">
        <f t="shared" ca="1" si="29"/>
        <v/>
      </c>
      <c r="D326" s="126" t="str">
        <f t="shared" ca="1" si="30"/>
        <v/>
      </c>
      <c r="F326" s="126" t="str">
        <f t="shared" ca="1" si="31"/>
        <v/>
      </c>
      <c r="G326" s="126" t="str">
        <f t="shared" ca="1" si="32"/>
        <v/>
      </c>
      <c r="H326" s="126" t="str">
        <f t="shared" ca="1" si="33"/>
        <v/>
      </c>
      <c r="J326" s="108"/>
    </row>
    <row r="327" spans="1:10" x14ac:dyDescent="0.35">
      <c r="A327" s="124" t="str">
        <f t="shared" ca="1" si="34"/>
        <v/>
      </c>
      <c r="B327" s="125" t="str">
        <f t="shared" ca="1" si="28"/>
        <v/>
      </c>
      <c r="C327" s="126" t="str">
        <f t="shared" ca="1" si="29"/>
        <v/>
      </c>
      <c r="D327" s="126" t="str">
        <f t="shared" ca="1" si="30"/>
        <v/>
      </c>
      <c r="F327" s="126" t="str">
        <f t="shared" ca="1" si="31"/>
        <v/>
      </c>
      <c r="G327" s="126" t="str">
        <f t="shared" ca="1" si="32"/>
        <v/>
      </c>
      <c r="H327" s="126" t="str">
        <f t="shared" ca="1" si="33"/>
        <v/>
      </c>
      <c r="J327" s="108"/>
    </row>
    <row r="328" spans="1:10" x14ac:dyDescent="0.35">
      <c r="A328" s="124" t="str">
        <f t="shared" ca="1" si="34"/>
        <v/>
      </c>
      <c r="B328" s="125" t="str">
        <f t="shared" ca="1" si="28"/>
        <v/>
      </c>
      <c r="C328" s="126" t="str">
        <f t="shared" ca="1" si="29"/>
        <v/>
      </c>
      <c r="D328" s="126" t="str">
        <f t="shared" ca="1" si="30"/>
        <v/>
      </c>
      <c r="F328" s="126" t="str">
        <f t="shared" ca="1" si="31"/>
        <v/>
      </c>
      <c r="G328" s="126" t="str">
        <f t="shared" ca="1" si="32"/>
        <v/>
      </c>
      <c r="H328" s="126" t="str">
        <f t="shared" ca="1" si="33"/>
        <v/>
      </c>
      <c r="J328" s="108"/>
    </row>
    <row r="329" spans="1:10" x14ac:dyDescent="0.35">
      <c r="A329" s="124" t="str">
        <f t="shared" ca="1" si="34"/>
        <v/>
      </c>
      <c r="B329" s="125" t="str">
        <f t="shared" ca="1" si="28"/>
        <v/>
      </c>
      <c r="C329" s="126" t="str">
        <f t="shared" ca="1" si="29"/>
        <v/>
      </c>
      <c r="D329" s="126" t="str">
        <f t="shared" ca="1" si="30"/>
        <v/>
      </c>
      <c r="F329" s="126" t="str">
        <f t="shared" ca="1" si="31"/>
        <v/>
      </c>
      <c r="G329" s="126" t="str">
        <f t="shared" ca="1" si="32"/>
        <v/>
      </c>
      <c r="H329" s="126" t="str">
        <f t="shared" ca="1" si="33"/>
        <v/>
      </c>
      <c r="J329" s="108"/>
    </row>
    <row r="330" spans="1:10" x14ac:dyDescent="0.35">
      <c r="A330" s="124" t="str">
        <f t="shared" ca="1" si="34"/>
        <v/>
      </c>
      <c r="B330" s="125" t="str">
        <f t="shared" ca="1" si="28"/>
        <v/>
      </c>
      <c r="C330" s="126" t="str">
        <f t="shared" ca="1" si="29"/>
        <v/>
      </c>
      <c r="D330" s="126" t="str">
        <f t="shared" ca="1" si="30"/>
        <v/>
      </c>
      <c r="F330" s="126" t="str">
        <f t="shared" ca="1" si="31"/>
        <v/>
      </c>
      <c r="G330" s="126" t="str">
        <f t="shared" ca="1" si="32"/>
        <v/>
      </c>
      <c r="H330" s="126" t="str">
        <f t="shared" ca="1" si="33"/>
        <v/>
      </c>
      <c r="J330" s="108"/>
    </row>
    <row r="331" spans="1:10" x14ac:dyDescent="0.35">
      <c r="A331" s="124" t="str">
        <f t="shared" ca="1" si="34"/>
        <v/>
      </c>
      <c r="B331" s="125" t="str">
        <f t="shared" ca="1" si="28"/>
        <v/>
      </c>
      <c r="C331" s="126" t="str">
        <f t="shared" ca="1" si="29"/>
        <v/>
      </c>
      <c r="D331" s="126" t="str">
        <f t="shared" ca="1" si="30"/>
        <v/>
      </c>
      <c r="F331" s="126" t="str">
        <f t="shared" ca="1" si="31"/>
        <v/>
      </c>
      <c r="G331" s="126" t="str">
        <f t="shared" ca="1" si="32"/>
        <v/>
      </c>
      <c r="H331" s="126" t="str">
        <f t="shared" ca="1" si="33"/>
        <v/>
      </c>
      <c r="J331" s="108"/>
    </row>
    <row r="332" spans="1:10" x14ac:dyDescent="0.35">
      <c r="A332" s="124" t="str">
        <f t="shared" ca="1" si="34"/>
        <v/>
      </c>
      <c r="B332" s="125" t="str">
        <f t="shared" ca="1" si="28"/>
        <v/>
      </c>
      <c r="C332" s="126" t="str">
        <f t="shared" ca="1" si="29"/>
        <v/>
      </c>
      <c r="D332" s="126" t="str">
        <f t="shared" ca="1" si="30"/>
        <v/>
      </c>
      <c r="F332" s="126" t="str">
        <f t="shared" ca="1" si="31"/>
        <v/>
      </c>
      <c r="G332" s="126" t="str">
        <f t="shared" ca="1" si="32"/>
        <v/>
      </c>
      <c r="H332" s="126" t="str">
        <f t="shared" ca="1" si="33"/>
        <v/>
      </c>
      <c r="J332" s="108"/>
    </row>
    <row r="333" spans="1:10" x14ac:dyDescent="0.35">
      <c r="A333" s="124" t="str">
        <f t="shared" ca="1" si="34"/>
        <v/>
      </c>
      <c r="B333" s="125" t="str">
        <f t="shared" ca="1" si="28"/>
        <v/>
      </c>
      <c r="C333" s="126" t="str">
        <f t="shared" ca="1" si="29"/>
        <v/>
      </c>
      <c r="D333" s="126" t="str">
        <f t="shared" ca="1" si="30"/>
        <v/>
      </c>
      <c r="F333" s="126" t="str">
        <f t="shared" ca="1" si="31"/>
        <v/>
      </c>
      <c r="G333" s="126" t="str">
        <f t="shared" ca="1" si="32"/>
        <v/>
      </c>
      <c r="H333" s="126" t="str">
        <f t="shared" ca="1" si="33"/>
        <v/>
      </c>
      <c r="J333" s="108"/>
    </row>
    <row r="334" spans="1:10" x14ac:dyDescent="0.35">
      <c r="A334" s="124" t="str">
        <f t="shared" ca="1" si="34"/>
        <v/>
      </c>
      <c r="B334" s="125" t="str">
        <f t="shared" ca="1" si="28"/>
        <v/>
      </c>
      <c r="C334" s="126" t="str">
        <f t="shared" ca="1" si="29"/>
        <v/>
      </c>
      <c r="D334" s="126" t="str">
        <f t="shared" ca="1" si="30"/>
        <v/>
      </c>
      <c r="F334" s="126" t="str">
        <f t="shared" ca="1" si="31"/>
        <v/>
      </c>
      <c r="G334" s="126" t="str">
        <f t="shared" ca="1" si="32"/>
        <v/>
      </c>
      <c r="H334" s="126" t="str">
        <f t="shared" ca="1" si="33"/>
        <v/>
      </c>
      <c r="J334" s="108"/>
    </row>
    <row r="335" spans="1:10" x14ac:dyDescent="0.35">
      <c r="A335" s="124" t="str">
        <f t="shared" ca="1" si="34"/>
        <v/>
      </c>
      <c r="B335" s="125" t="str">
        <f t="shared" ca="1" si="28"/>
        <v/>
      </c>
      <c r="C335" s="126" t="str">
        <f t="shared" ca="1" si="29"/>
        <v/>
      </c>
      <c r="D335" s="126" t="str">
        <f t="shared" ca="1" si="30"/>
        <v/>
      </c>
      <c r="F335" s="126" t="str">
        <f t="shared" ca="1" si="31"/>
        <v/>
      </c>
      <c r="G335" s="126" t="str">
        <f t="shared" ca="1" si="32"/>
        <v/>
      </c>
      <c r="H335" s="126" t="str">
        <f t="shared" ca="1" si="33"/>
        <v/>
      </c>
      <c r="J335" s="108"/>
    </row>
    <row r="336" spans="1:10" x14ac:dyDescent="0.35">
      <c r="A336" s="124" t="str">
        <f t="shared" ca="1" si="34"/>
        <v/>
      </c>
      <c r="B336" s="125" t="str">
        <f t="shared" ca="1" si="28"/>
        <v/>
      </c>
      <c r="C336" s="126" t="str">
        <f t="shared" ca="1" si="29"/>
        <v/>
      </c>
      <c r="D336" s="126" t="str">
        <f t="shared" ca="1" si="30"/>
        <v/>
      </c>
      <c r="F336" s="126" t="str">
        <f t="shared" ca="1" si="31"/>
        <v/>
      </c>
      <c r="G336" s="126" t="str">
        <f t="shared" ca="1" si="32"/>
        <v/>
      </c>
      <c r="H336" s="126" t="str">
        <f t="shared" ca="1" si="33"/>
        <v/>
      </c>
      <c r="J336" s="108"/>
    </row>
    <row r="337" spans="1:10" x14ac:dyDescent="0.35">
      <c r="A337" s="124" t="str">
        <f t="shared" ca="1" si="34"/>
        <v/>
      </c>
      <c r="B337" s="125" t="str">
        <f t="shared" ca="1" si="28"/>
        <v/>
      </c>
      <c r="C337" s="126" t="str">
        <f t="shared" ca="1" si="29"/>
        <v/>
      </c>
      <c r="D337" s="126" t="str">
        <f t="shared" ca="1" si="30"/>
        <v/>
      </c>
      <c r="F337" s="126" t="str">
        <f t="shared" ca="1" si="31"/>
        <v/>
      </c>
      <c r="G337" s="126" t="str">
        <f t="shared" ca="1" si="32"/>
        <v/>
      </c>
      <c r="H337" s="126" t="str">
        <f t="shared" ca="1" si="33"/>
        <v/>
      </c>
      <c r="J337" s="108"/>
    </row>
    <row r="338" spans="1:10" x14ac:dyDescent="0.35">
      <c r="A338" s="124" t="str">
        <f t="shared" ca="1" si="34"/>
        <v/>
      </c>
      <c r="B338" s="125" t="str">
        <f t="shared" ca="1" si="28"/>
        <v/>
      </c>
      <c r="C338" s="126" t="str">
        <f t="shared" ca="1" si="29"/>
        <v/>
      </c>
      <c r="D338" s="126" t="str">
        <f t="shared" ca="1" si="30"/>
        <v/>
      </c>
      <c r="F338" s="126" t="str">
        <f t="shared" ca="1" si="31"/>
        <v/>
      </c>
      <c r="G338" s="126" t="str">
        <f t="shared" ca="1" si="32"/>
        <v/>
      </c>
      <c r="H338" s="126" t="str">
        <f t="shared" ca="1" si="33"/>
        <v/>
      </c>
      <c r="J338" s="108"/>
    </row>
    <row r="339" spans="1:10" x14ac:dyDescent="0.35">
      <c r="A339" s="124" t="str">
        <f t="shared" ca="1" si="34"/>
        <v/>
      </c>
      <c r="B339" s="125" t="str">
        <f t="shared" ca="1" si="28"/>
        <v/>
      </c>
      <c r="C339" s="126" t="str">
        <f t="shared" ca="1" si="29"/>
        <v/>
      </c>
      <c r="D339" s="126" t="str">
        <f t="shared" ca="1" si="30"/>
        <v/>
      </c>
      <c r="F339" s="126" t="str">
        <f t="shared" ca="1" si="31"/>
        <v/>
      </c>
      <c r="G339" s="126" t="str">
        <f t="shared" ca="1" si="32"/>
        <v/>
      </c>
      <c r="H339" s="126" t="str">
        <f t="shared" ca="1" si="33"/>
        <v/>
      </c>
      <c r="J339" s="108"/>
    </row>
    <row r="340" spans="1:10" x14ac:dyDescent="0.35">
      <c r="A340" s="124" t="str">
        <f t="shared" ca="1" si="34"/>
        <v/>
      </c>
      <c r="B340" s="125" t="str">
        <f t="shared" ref="B340:B403" ca="1" si="35">IF(A340="","",IF($K$13=26,(A340-1)*14+$D$9,IF($K$13=52,(A340-1)*7+$D$9,DATE(YEAR($D$9),MONTH($D$9)+(A340-1)*$L$13,IF($K$13=24,IF((MOD(A340-1,2))=1,DAY($D$9)+14,DAY($D$9)),DAY($D$9))))))</f>
        <v/>
      </c>
      <c r="C340" s="126" t="str">
        <f t="shared" ref="C340:C403" ca="1" si="36">IF(A340="","",IF(A340=$D$12,H339+D340,IF(IF($E$15,$D$15,$D$14)&gt;H339+D340,H339+D340,IF($E$15,$D$15,$D$14))))</f>
        <v/>
      </c>
      <c r="D340" s="126" t="str">
        <f t="shared" ref="D340:D403" ca="1" si="37">IF(B340="","",IF(roundOpt,ROUND((B340-B339)*$H$5*G339,2),(B340-B339)*$H$5*G339))</f>
        <v/>
      </c>
      <c r="F340" s="126" t="str">
        <f t="shared" ref="F340:F403" ca="1" si="38">IF(B340="","",IF(C340&gt;F339+D340,0,F339+D340-C340))</f>
        <v/>
      </c>
      <c r="G340" s="126" t="str">
        <f t="shared" ref="G340:G403" ca="1" si="39">IF(B340="","",IF(C340&gt;D340+F339,G339+F339+D340-C340,G339))</f>
        <v/>
      </c>
      <c r="H340" s="126" t="str">
        <f t="shared" ref="H340:H403" ca="1" si="40">IF(B340="","",G340+F340)</f>
        <v/>
      </c>
      <c r="J340" s="108"/>
    </row>
    <row r="341" spans="1:10" x14ac:dyDescent="0.35">
      <c r="A341" s="124" t="str">
        <f t="shared" ca="1" si="34"/>
        <v/>
      </c>
      <c r="B341" s="125" t="str">
        <f t="shared" ca="1" si="35"/>
        <v/>
      </c>
      <c r="C341" s="126" t="str">
        <f t="shared" ca="1" si="36"/>
        <v/>
      </c>
      <c r="D341" s="126" t="str">
        <f t="shared" ca="1" si="37"/>
        <v/>
      </c>
      <c r="F341" s="126" t="str">
        <f t="shared" ca="1" si="38"/>
        <v/>
      </c>
      <c r="G341" s="126" t="str">
        <f t="shared" ca="1" si="39"/>
        <v/>
      </c>
      <c r="H341" s="126" t="str">
        <f t="shared" ca="1" si="40"/>
        <v/>
      </c>
      <c r="J341" s="108"/>
    </row>
    <row r="342" spans="1:10" x14ac:dyDescent="0.35">
      <c r="A342" s="124" t="str">
        <f t="shared" ref="A342:A405" ca="1" si="41">IF(OR(H341&lt;=0,H341=""),"",OFFSET(A342,-1,0,1,1)+1)</f>
        <v/>
      </c>
      <c r="B342" s="125" t="str">
        <f t="shared" ca="1" si="35"/>
        <v/>
      </c>
      <c r="C342" s="126" t="str">
        <f t="shared" ca="1" si="36"/>
        <v/>
      </c>
      <c r="D342" s="126" t="str">
        <f t="shared" ca="1" si="37"/>
        <v/>
      </c>
      <c r="F342" s="126" t="str">
        <f t="shared" ca="1" si="38"/>
        <v/>
      </c>
      <c r="G342" s="126" t="str">
        <f t="shared" ca="1" si="39"/>
        <v/>
      </c>
      <c r="H342" s="126" t="str">
        <f t="shared" ca="1" si="40"/>
        <v/>
      </c>
      <c r="J342" s="108"/>
    </row>
    <row r="343" spans="1:10" x14ac:dyDescent="0.35">
      <c r="A343" s="124" t="str">
        <f t="shared" ca="1" si="41"/>
        <v/>
      </c>
      <c r="B343" s="125" t="str">
        <f t="shared" ca="1" si="35"/>
        <v/>
      </c>
      <c r="C343" s="126" t="str">
        <f t="shared" ca="1" si="36"/>
        <v/>
      </c>
      <c r="D343" s="126" t="str">
        <f t="shared" ca="1" si="37"/>
        <v/>
      </c>
      <c r="F343" s="126" t="str">
        <f t="shared" ca="1" si="38"/>
        <v/>
      </c>
      <c r="G343" s="126" t="str">
        <f t="shared" ca="1" si="39"/>
        <v/>
      </c>
      <c r="H343" s="126" t="str">
        <f t="shared" ca="1" si="40"/>
        <v/>
      </c>
      <c r="J343" s="108"/>
    </row>
    <row r="344" spans="1:10" x14ac:dyDescent="0.35">
      <c r="A344" s="124" t="str">
        <f t="shared" ca="1" si="41"/>
        <v/>
      </c>
      <c r="B344" s="125" t="str">
        <f t="shared" ca="1" si="35"/>
        <v/>
      </c>
      <c r="C344" s="126" t="str">
        <f t="shared" ca="1" si="36"/>
        <v/>
      </c>
      <c r="D344" s="126" t="str">
        <f t="shared" ca="1" si="37"/>
        <v/>
      </c>
      <c r="F344" s="126" t="str">
        <f t="shared" ca="1" si="38"/>
        <v/>
      </c>
      <c r="G344" s="126" t="str">
        <f t="shared" ca="1" si="39"/>
        <v/>
      </c>
      <c r="H344" s="126" t="str">
        <f t="shared" ca="1" si="40"/>
        <v/>
      </c>
      <c r="J344" s="108"/>
    </row>
    <row r="345" spans="1:10" x14ac:dyDescent="0.35">
      <c r="A345" s="124" t="str">
        <f t="shared" ca="1" si="41"/>
        <v/>
      </c>
      <c r="B345" s="125" t="str">
        <f t="shared" ca="1" si="35"/>
        <v/>
      </c>
      <c r="C345" s="126" t="str">
        <f t="shared" ca="1" si="36"/>
        <v/>
      </c>
      <c r="D345" s="126" t="str">
        <f t="shared" ca="1" si="37"/>
        <v/>
      </c>
      <c r="F345" s="126" t="str">
        <f t="shared" ca="1" si="38"/>
        <v/>
      </c>
      <c r="G345" s="126" t="str">
        <f t="shared" ca="1" si="39"/>
        <v/>
      </c>
      <c r="H345" s="126" t="str">
        <f t="shared" ca="1" si="40"/>
        <v/>
      </c>
      <c r="J345" s="108"/>
    </row>
    <row r="346" spans="1:10" x14ac:dyDescent="0.35">
      <c r="A346" s="124" t="str">
        <f t="shared" ca="1" si="41"/>
        <v/>
      </c>
      <c r="B346" s="125" t="str">
        <f t="shared" ca="1" si="35"/>
        <v/>
      </c>
      <c r="C346" s="126" t="str">
        <f t="shared" ca="1" si="36"/>
        <v/>
      </c>
      <c r="D346" s="126" t="str">
        <f t="shared" ca="1" si="37"/>
        <v/>
      </c>
      <c r="F346" s="126" t="str">
        <f t="shared" ca="1" si="38"/>
        <v/>
      </c>
      <c r="G346" s="126" t="str">
        <f t="shared" ca="1" si="39"/>
        <v/>
      </c>
      <c r="H346" s="126" t="str">
        <f t="shared" ca="1" si="40"/>
        <v/>
      </c>
      <c r="J346" s="108"/>
    </row>
    <row r="347" spans="1:10" x14ac:dyDescent="0.35">
      <c r="A347" s="124" t="str">
        <f t="shared" ca="1" si="41"/>
        <v/>
      </c>
      <c r="B347" s="125" t="str">
        <f t="shared" ca="1" si="35"/>
        <v/>
      </c>
      <c r="C347" s="126" t="str">
        <f t="shared" ca="1" si="36"/>
        <v/>
      </c>
      <c r="D347" s="126" t="str">
        <f t="shared" ca="1" si="37"/>
        <v/>
      </c>
      <c r="F347" s="126" t="str">
        <f t="shared" ca="1" si="38"/>
        <v/>
      </c>
      <c r="G347" s="126" t="str">
        <f t="shared" ca="1" si="39"/>
        <v/>
      </c>
      <c r="H347" s="126" t="str">
        <f t="shared" ca="1" si="40"/>
        <v/>
      </c>
      <c r="J347" s="108"/>
    </row>
    <row r="348" spans="1:10" x14ac:dyDescent="0.35">
      <c r="A348" s="124" t="str">
        <f t="shared" ca="1" si="41"/>
        <v/>
      </c>
      <c r="B348" s="125" t="str">
        <f t="shared" ca="1" si="35"/>
        <v/>
      </c>
      <c r="C348" s="126" t="str">
        <f t="shared" ca="1" si="36"/>
        <v/>
      </c>
      <c r="D348" s="126" t="str">
        <f t="shared" ca="1" si="37"/>
        <v/>
      </c>
      <c r="F348" s="126" t="str">
        <f t="shared" ca="1" si="38"/>
        <v/>
      </c>
      <c r="G348" s="126" t="str">
        <f t="shared" ca="1" si="39"/>
        <v/>
      </c>
      <c r="H348" s="126" t="str">
        <f t="shared" ca="1" si="40"/>
        <v/>
      </c>
      <c r="J348" s="108"/>
    </row>
    <row r="349" spans="1:10" x14ac:dyDescent="0.35">
      <c r="A349" s="124" t="str">
        <f t="shared" ca="1" si="41"/>
        <v/>
      </c>
      <c r="B349" s="125" t="str">
        <f t="shared" ca="1" si="35"/>
        <v/>
      </c>
      <c r="C349" s="126" t="str">
        <f t="shared" ca="1" si="36"/>
        <v/>
      </c>
      <c r="D349" s="126" t="str">
        <f t="shared" ca="1" si="37"/>
        <v/>
      </c>
      <c r="F349" s="126" t="str">
        <f t="shared" ca="1" si="38"/>
        <v/>
      </c>
      <c r="G349" s="126" t="str">
        <f t="shared" ca="1" si="39"/>
        <v/>
      </c>
      <c r="H349" s="126" t="str">
        <f t="shared" ca="1" si="40"/>
        <v/>
      </c>
      <c r="J349" s="108"/>
    </row>
    <row r="350" spans="1:10" x14ac:dyDescent="0.35">
      <c r="A350" s="124" t="str">
        <f t="shared" ca="1" si="41"/>
        <v/>
      </c>
      <c r="B350" s="125" t="str">
        <f t="shared" ca="1" si="35"/>
        <v/>
      </c>
      <c r="C350" s="126" t="str">
        <f t="shared" ca="1" si="36"/>
        <v/>
      </c>
      <c r="D350" s="126" t="str">
        <f t="shared" ca="1" si="37"/>
        <v/>
      </c>
      <c r="F350" s="126" t="str">
        <f t="shared" ca="1" si="38"/>
        <v/>
      </c>
      <c r="G350" s="126" t="str">
        <f t="shared" ca="1" si="39"/>
        <v/>
      </c>
      <c r="H350" s="126" t="str">
        <f t="shared" ca="1" si="40"/>
        <v/>
      </c>
      <c r="J350" s="108"/>
    </row>
    <row r="351" spans="1:10" x14ac:dyDescent="0.35">
      <c r="A351" s="124" t="str">
        <f t="shared" ca="1" si="41"/>
        <v/>
      </c>
      <c r="B351" s="125" t="str">
        <f t="shared" ca="1" si="35"/>
        <v/>
      </c>
      <c r="C351" s="126" t="str">
        <f t="shared" ca="1" si="36"/>
        <v/>
      </c>
      <c r="D351" s="126" t="str">
        <f t="shared" ca="1" si="37"/>
        <v/>
      </c>
      <c r="F351" s="126" t="str">
        <f t="shared" ca="1" si="38"/>
        <v/>
      </c>
      <c r="G351" s="126" t="str">
        <f t="shared" ca="1" si="39"/>
        <v/>
      </c>
      <c r="H351" s="126" t="str">
        <f t="shared" ca="1" si="40"/>
        <v/>
      </c>
      <c r="J351" s="108"/>
    </row>
    <row r="352" spans="1:10" x14ac:dyDescent="0.35">
      <c r="A352" s="124" t="str">
        <f t="shared" ca="1" si="41"/>
        <v/>
      </c>
      <c r="B352" s="125" t="str">
        <f t="shared" ca="1" si="35"/>
        <v/>
      </c>
      <c r="C352" s="126" t="str">
        <f t="shared" ca="1" si="36"/>
        <v/>
      </c>
      <c r="D352" s="126" t="str">
        <f t="shared" ca="1" si="37"/>
        <v/>
      </c>
      <c r="F352" s="126" t="str">
        <f t="shared" ca="1" si="38"/>
        <v/>
      </c>
      <c r="G352" s="126" t="str">
        <f t="shared" ca="1" si="39"/>
        <v/>
      </c>
      <c r="H352" s="126" t="str">
        <f t="shared" ca="1" si="40"/>
        <v/>
      </c>
      <c r="J352" s="108"/>
    </row>
    <row r="353" spans="1:10" x14ac:dyDescent="0.35">
      <c r="A353" s="124" t="str">
        <f t="shared" ca="1" si="41"/>
        <v/>
      </c>
      <c r="B353" s="125" t="str">
        <f t="shared" ca="1" si="35"/>
        <v/>
      </c>
      <c r="C353" s="126" t="str">
        <f t="shared" ca="1" si="36"/>
        <v/>
      </c>
      <c r="D353" s="126" t="str">
        <f t="shared" ca="1" si="37"/>
        <v/>
      </c>
      <c r="F353" s="126" t="str">
        <f t="shared" ca="1" si="38"/>
        <v/>
      </c>
      <c r="G353" s="126" t="str">
        <f t="shared" ca="1" si="39"/>
        <v/>
      </c>
      <c r="H353" s="126" t="str">
        <f t="shared" ca="1" si="40"/>
        <v/>
      </c>
      <c r="J353" s="108"/>
    </row>
    <row r="354" spans="1:10" x14ac:dyDescent="0.35">
      <c r="A354" s="124" t="str">
        <f t="shared" ca="1" si="41"/>
        <v/>
      </c>
      <c r="B354" s="125" t="str">
        <f t="shared" ca="1" si="35"/>
        <v/>
      </c>
      <c r="C354" s="126" t="str">
        <f t="shared" ca="1" si="36"/>
        <v/>
      </c>
      <c r="D354" s="126" t="str">
        <f t="shared" ca="1" si="37"/>
        <v/>
      </c>
      <c r="F354" s="126" t="str">
        <f t="shared" ca="1" si="38"/>
        <v/>
      </c>
      <c r="G354" s="126" t="str">
        <f t="shared" ca="1" si="39"/>
        <v/>
      </c>
      <c r="H354" s="126" t="str">
        <f t="shared" ca="1" si="40"/>
        <v/>
      </c>
      <c r="J354" s="108"/>
    </row>
    <row r="355" spans="1:10" x14ac:dyDescent="0.35">
      <c r="A355" s="124" t="str">
        <f t="shared" ca="1" si="41"/>
        <v/>
      </c>
      <c r="B355" s="125" t="str">
        <f t="shared" ca="1" si="35"/>
        <v/>
      </c>
      <c r="C355" s="126" t="str">
        <f t="shared" ca="1" si="36"/>
        <v/>
      </c>
      <c r="D355" s="126" t="str">
        <f t="shared" ca="1" si="37"/>
        <v/>
      </c>
      <c r="F355" s="126" t="str">
        <f t="shared" ca="1" si="38"/>
        <v/>
      </c>
      <c r="G355" s="126" t="str">
        <f t="shared" ca="1" si="39"/>
        <v/>
      </c>
      <c r="H355" s="126" t="str">
        <f t="shared" ca="1" si="40"/>
        <v/>
      </c>
      <c r="J355" s="108"/>
    </row>
    <row r="356" spans="1:10" x14ac:dyDescent="0.35">
      <c r="A356" s="124" t="str">
        <f t="shared" ca="1" si="41"/>
        <v/>
      </c>
      <c r="B356" s="125" t="str">
        <f t="shared" ca="1" si="35"/>
        <v/>
      </c>
      <c r="C356" s="126" t="str">
        <f t="shared" ca="1" si="36"/>
        <v/>
      </c>
      <c r="D356" s="126" t="str">
        <f t="shared" ca="1" si="37"/>
        <v/>
      </c>
      <c r="F356" s="126" t="str">
        <f t="shared" ca="1" si="38"/>
        <v/>
      </c>
      <c r="G356" s="126" t="str">
        <f t="shared" ca="1" si="39"/>
        <v/>
      </c>
      <c r="H356" s="126" t="str">
        <f t="shared" ca="1" si="40"/>
        <v/>
      </c>
      <c r="J356" s="108"/>
    </row>
    <row r="357" spans="1:10" x14ac:dyDescent="0.35">
      <c r="A357" s="124" t="str">
        <f t="shared" ca="1" si="41"/>
        <v/>
      </c>
      <c r="B357" s="125" t="str">
        <f t="shared" ca="1" si="35"/>
        <v/>
      </c>
      <c r="C357" s="126" t="str">
        <f t="shared" ca="1" si="36"/>
        <v/>
      </c>
      <c r="D357" s="126" t="str">
        <f t="shared" ca="1" si="37"/>
        <v/>
      </c>
      <c r="F357" s="126" t="str">
        <f t="shared" ca="1" si="38"/>
        <v/>
      </c>
      <c r="G357" s="126" t="str">
        <f t="shared" ca="1" si="39"/>
        <v/>
      </c>
      <c r="H357" s="126" t="str">
        <f t="shared" ca="1" si="40"/>
        <v/>
      </c>
      <c r="J357" s="108"/>
    </row>
    <row r="358" spans="1:10" x14ac:dyDescent="0.35">
      <c r="A358" s="124" t="str">
        <f t="shared" ca="1" si="41"/>
        <v/>
      </c>
      <c r="B358" s="125" t="str">
        <f t="shared" ca="1" si="35"/>
        <v/>
      </c>
      <c r="C358" s="126" t="str">
        <f t="shared" ca="1" si="36"/>
        <v/>
      </c>
      <c r="D358" s="126" t="str">
        <f t="shared" ca="1" si="37"/>
        <v/>
      </c>
      <c r="F358" s="126" t="str">
        <f t="shared" ca="1" si="38"/>
        <v/>
      </c>
      <c r="G358" s="126" t="str">
        <f t="shared" ca="1" si="39"/>
        <v/>
      </c>
      <c r="H358" s="126" t="str">
        <f t="shared" ca="1" si="40"/>
        <v/>
      </c>
      <c r="J358" s="108"/>
    </row>
    <row r="359" spans="1:10" x14ac:dyDescent="0.35">
      <c r="A359" s="124" t="str">
        <f t="shared" ca="1" si="41"/>
        <v/>
      </c>
      <c r="B359" s="125" t="str">
        <f t="shared" ca="1" si="35"/>
        <v/>
      </c>
      <c r="C359" s="126" t="str">
        <f t="shared" ca="1" si="36"/>
        <v/>
      </c>
      <c r="D359" s="126" t="str">
        <f t="shared" ca="1" si="37"/>
        <v/>
      </c>
      <c r="F359" s="126" t="str">
        <f t="shared" ca="1" si="38"/>
        <v/>
      </c>
      <c r="G359" s="126" t="str">
        <f t="shared" ca="1" si="39"/>
        <v/>
      </c>
      <c r="H359" s="126" t="str">
        <f t="shared" ca="1" si="40"/>
        <v/>
      </c>
      <c r="J359" s="108"/>
    </row>
    <row r="360" spans="1:10" x14ac:dyDescent="0.35">
      <c r="A360" s="124" t="str">
        <f t="shared" ca="1" si="41"/>
        <v/>
      </c>
      <c r="B360" s="125" t="str">
        <f t="shared" ca="1" si="35"/>
        <v/>
      </c>
      <c r="C360" s="126" t="str">
        <f t="shared" ca="1" si="36"/>
        <v/>
      </c>
      <c r="D360" s="126" t="str">
        <f t="shared" ca="1" si="37"/>
        <v/>
      </c>
      <c r="F360" s="126" t="str">
        <f t="shared" ca="1" si="38"/>
        <v/>
      </c>
      <c r="G360" s="126" t="str">
        <f t="shared" ca="1" si="39"/>
        <v/>
      </c>
      <c r="H360" s="126" t="str">
        <f t="shared" ca="1" si="40"/>
        <v/>
      </c>
      <c r="J360" s="108"/>
    </row>
    <row r="361" spans="1:10" x14ac:dyDescent="0.35">
      <c r="A361" s="124" t="str">
        <f t="shared" ca="1" si="41"/>
        <v/>
      </c>
      <c r="B361" s="125" t="str">
        <f t="shared" ca="1" si="35"/>
        <v/>
      </c>
      <c r="C361" s="126" t="str">
        <f t="shared" ca="1" si="36"/>
        <v/>
      </c>
      <c r="D361" s="126" t="str">
        <f t="shared" ca="1" si="37"/>
        <v/>
      </c>
      <c r="F361" s="126" t="str">
        <f t="shared" ca="1" si="38"/>
        <v/>
      </c>
      <c r="G361" s="126" t="str">
        <f t="shared" ca="1" si="39"/>
        <v/>
      </c>
      <c r="H361" s="126" t="str">
        <f t="shared" ca="1" si="40"/>
        <v/>
      </c>
      <c r="J361" s="108"/>
    </row>
    <row r="362" spans="1:10" x14ac:dyDescent="0.35">
      <c r="A362" s="124" t="str">
        <f t="shared" ca="1" si="41"/>
        <v/>
      </c>
      <c r="B362" s="125" t="str">
        <f t="shared" ca="1" si="35"/>
        <v/>
      </c>
      <c r="C362" s="126" t="str">
        <f t="shared" ca="1" si="36"/>
        <v/>
      </c>
      <c r="D362" s="126" t="str">
        <f t="shared" ca="1" si="37"/>
        <v/>
      </c>
      <c r="F362" s="126" t="str">
        <f t="shared" ca="1" si="38"/>
        <v/>
      </c>
      <c r="G362" s="126" t="str">
        <f t="shared" ca="1" si="39"/>
        <v/>
      </c>
      <c r="H362" s="126" t="str">
        <f t="shared" ca="1" si="40"/>
        <v/>
      </c>
      <c r="J362" s="108"/>
    </row>
    <row r="363" spans="1:10" x14ac:dyDescent="0.35">
      <c r="A363" s="124" t="str">
        <f t="shared" ca="1" si="41"/>
        <v/>
      </c>
      <c r="B363" s="125" t="str">
        <f t="shared" ca="1" si="35"/>
        <v/>
      </c>
      <c r="C363" s="126" t="str">
        <f t="shared" ca="1" si="36"/>
        <v/>
      </c>
      <c r="D363" s="126" t="str">
        <f t="shared" ca="1" si="37"/>
        <v/>
      </c>
      <c r="F363" s="126" t="str">
        <f t="shared" ca="1" si="38"/>
        <v/>
      </c>
      <c r="G363" s="126" t="str">
        <f t="shared" ca="1" si="39"/>
        <v/>
      </c>
      <c r="H363" s="126" t="str">
        <f t="shared" ca="1" si="40"/>
        <v/>
      </c>
      <c r="J363" s="108"/>
    </row>
    <row r="364" spans="1:10" x14ac:dyDescent="0.35">
      <c r="A364" s="124" t="str">
        <f t="shared" ca="1" si="41"/>
        <v/>
      </c>
      <c r="B364" s="125" t="str">
        <f t="shared" ca="1" si="35"/>
        <v/>
      </c>
      <c r="C364" s="126" t="str">
        <f t="shared" ca="1" si="36"/>
        <v/>
      </c>
      <c r="D364" s="126" t="str">
        <f t="shared" ca="1" si="37"/>
        <v/>
      </c>
      <c r="F364" s="126" t="str">
        <f t="shared" ca="1" si="38"/>
        <v/>
      </c>
      <c r="G364" s="126" t="str">
        <f t="shared" ca="1" si="39"/>
        <v/>
      </c>
      <c r="H364" s="126" t="str">
        <f t="shared" ca="1" si="40"/>
        <v/>
      </c>
      <c r="J364" s="108"/>
    </row>
    <row r="365" spans="1:10" x14ac:dyDescent="0.35">
      <c r="A365" s="124" t="str">
        <f t="shared" ca="1" si="41"/>
        <v/>
      </c>
      <c r="B365" s="125" t="str">
        <f t="shared" ca="1" si="35"/>
        <v/>
      </c>
      <c r="C365" s="126" t="str">
        <f t="shared" ca="1" si="36"/>
        <v/>
      </c>
      <c r="D365" s="126" t="str">
        <f t="shared" ca="1" si="37"/>
        <v/>
      </c>
      <c r="F365" s="126" t="str">
        <f t="shared" ca="1" si="38"/>
        <v/>
      </c>
      <c r="G365" s="126" t="str">
        <f t="shared" ca="1" si="39"/>
        <v/>
      </c>
      <c r="H365" s="126" t="str">
        <f t="shared" ca="1" si="40"/>
        <v/>
      </c>
      <c r="J365" s="108"/>
    </row>
    <row r="366" spans="1:10" x14ac:dyDescent="0.35">
      <c r="A366" s="124" t="str">
        <f t="shared" ca="1" si="41"/>
        <v/>
      </c>
      <c r="B366" s="125" t="str">
        <f t="shared" ca="1" si="35"/>
        <v/>
      </c>
      <c r="C366" s="126" t="str">
        <f t="shared" ca="1" si="36"/>
        <v/>
      </c>
      <c r="D366" s="126" t="str">
        <f t="shared" ca="1" si="37"/>
        <v/>
      </c>
      <c r="F366" s="126" t="str">
        <f t="shared" ca="1" si="38"/>
        <v/>
      </c>
      <c r="G366" s="126" t="str">
        <f t="shared" ca="1" si="39"/>
        <v/>
      </c>
      <c r="H366" s="126" t="str">
        <f t="shared" ca="1" si="40"/>
        <v/>
      </c>
      <c r="J366" s="108"/>
    </row>
    <row r="367" spans="1:10" x14ac:dyDescent="0.35">
      <c r="A367" s="124" t="str">
        <f t="shared" ca="1" si="41"/>
        <v/>
      </c>
      <c r="B367" s="125" t="str">
        <f t="shared" ca="1" si="35"/>
        <v/>
      </c>
      <c r="C367" s="126" t="str">
        <f t="shared" ca="1" si="36"/>
        <v/>
      </c>
      <c r="D367" s="126" t="str">
        <f t="shared" ca="1" si="37"/>
        <v/>
      </c>
      <c r="F367" s="126" t="str">
        <f t="shared" ca="1" si="38"/>
        <v/>
      </c>
      <c r="G367" s="126" t="str">
        <f t="shared" ca="1" si="39"/>
        <v/>
      </c>
      <c r="H367" s="126" t="str">
        <f t="shared" ca="1" si="40"/>
        <v/>
      </c>
      <c r="J367" s="108"/>
    </row>
    <row r="368" spans="1:10" x14ac:dyDescent="0.35">
      <c r="A368" s="124" t="str">
        <f t="shared" ca="1" si="41"/>
        <v/>
      </c>
      <c r="B368" s="125" t="str">
        <f t="shared" ca="1" si="35"/>
        <v/>
      </c>
      <c r="C368" s="126" t="str">
        <f t="shared" ca="1" si="36"/>
        <v/>
      </c>
      <c r="D368" s="126" t="str">
        <f t="shared" ca="1" si="37"/>
        <v/>
      </c>
      <c r="F368" s="126" t="str">
        <f t="shared" ca="1" si="38"/>
        <v/>
      </c>
      <c r="G368" s="126" t="str">
        <f t="shared" ca="1" si="39"/>
        <v/>
      </c>
      <c r="H368" s="126" t="str">
        <f t="shared" ca="1" si="40"/>
        <v/>
      </c>
      <c r="J368" s="108"/>
    </row>
    <row r="369" spans="1:10" x14ac:dyDescent="0.35">
      <c r="A369" s="124" t="str">
        <f t="shared" ca="1" si="41"/>
        <v/>
      </c>
      <c r="B369" s="125" t="str">
        <f t="shared" ca="1" si="35"/>
        <v/>
      </c>
      <c r="C369" s="126" t="str">
        <f t="shared" ca="1" si="36"/>
        <v/>
      </c>
      <c r="D369" s="126" t="str">
        <f t="shared" ca="1" si="37"/>
        <v/>
      </c>
      <c r="F369" s="126" t="str">
        <f t="shared" ca="1" si="38"/>
        <v/>
      </c>
      <c r="G369" s="126" t="str">
        <f t="shared" ca="1" si="39"/>
        <v/>
      </c>
      <c r="H369" s="126" t="str">
        <f t="shared" ca="1" si="40"/>
        <v/>
      </c>
      <c r="J369" s="108"/>
    </row>
    <row r="370" spans="1:10" x14ac:dyDescent="0.35">
      <c r="A370" s="124" t="str">
        <f t="shared" ca="1" si="41"/>
        <v/>
      </c>
      <c r="B370" s="125" t="str">
        <f t="shared" ca="1" si="35"/>
        <v/>
      </c>
      <c r="C370" s="126" t="str">
        <f t="shared" ca="1" si="36"/>
        <v/>
      </c>
      <c r="D370" s="126" t="str">
        <f t="shared" ca="1" si="37"/>
        <v/>
      </c>
      <c r="F370" s="126" t="str">
        <f t="shared" ca="1" si="38"/>
        <v/>
      </c>
      <c r="G370" s="126" t="str">
        <f t="shared" ca="1" si="39"/>
        <v/>
      </c>
      <c r="H370" s="126" t="str">
        <f t="shared" ca="1" si="40"/>
        <v/>
      </c>
      <c r="J370" s="108"/>
    </row>
    <row r="371" spans="1:10" x14ac:dyDescent="0.35">
      <c r="A371" s="124" t="str">
        <f t="shared" ca="1" si="41"/>
        <v/>
      </c>
      <c r="B371" s="125" t="str">
        <f t="shared" ca="1" si="35"/>
        <v/>
      </c>
      <c r="C371" s="126" t="str">
        <f t="shared" ca="1" si="36"/>
        <v/>
      </c>
      <c r="D371" s="126" t="str">
        <f t="shared" ca="1" si="37"/>
        <v/>
      </c>
      <c r="F371" s="126" t="str">
        <f t="shared" ca="1" si="38"/>
        <v/>
      </c>
      <c r="G371" s="126" t="str">
        <f t="shared" ca="1" si="39"/>
        <v/>
      </c>
      <c r="H371" s="126" t="str">
        <f t="shared" ca="1" si="40"/>
        <v/>
      </c>
      <c r="J371" s="108"/>
    </row>
    <row r="372" spans="1:10" x14ac:dyDescent="0.35">
      <c r="A372" s="124" t="str">
        <f t="shared" ca="1" si="41"/>
        <v/>
      </c>
      <c r="B372" s="125" t="str">
        <f t="shared" ca="1" si="35"/>
        <v/>
      </c>
      <c r="C372" s="126" t="str">
        <f t="shared" ca="1" si="36"/>
        <v/>
      </c>
      <c r="D372" s="126" t="str">
        <f t="shared" ca="1" si="37"/>
        <v/>
      </c>
      <c r="F372" s="126" t="str">
        <f t="shared" ca="1" si="38"/>
        <v/>
      </c>
      <c r="G372" s="126" t="str">
        <f t="shared" ca="1" si="39"/>
        <v/>
      </c>
      <c r="H372" s="126" t="str">
        <f t="shared" ca="1" si="40"/>
        <v/>
      </c>
      <c r="J372" s="108"/>
    </row>
    <row r="373" spans="1:10" x14ac:dyDescent="0.35">
      <c r="A373" s="124" t="str">
        <f t="shared" ca="1" si="41"/>
        <v/>
      </c>
      <c r="B373" s="125" t="str">
        <f t="shared" ca="1" si="35"/>
        <v/>
      </c>
      <c r="C373" s="126" t="str">
        <f t="shared" ca="1" si="36"/>
        <v/>
      </c>
      <c r="D373" s="126" t="str">
        <f t="shared" ca="1" si="37"/>
        <v/>
      </c>
      <c r="F373" s="126" t="str">
        <f t="shared" ca="1" si="38"/>
        <v/>
      </c>
      <c r="G373" s="126" t="str">
        <f t="shared" ca="1" si="39"/>
        <v/>
      </c>
      <c r="H373" s="126" t="str">
        <f t="shared" ca="1" si="40"/>
        <v/>
      </c>
      <c r="J373" s="108"/>
    </row>
    <row r="374" spans="1:10" x14ac:dyDescent="0.35">
      <c r="A374" s="124" t="str">
        <f t="shared" ca="1" si="41"/>
        <v/>
      </c>
      <c r="B374" s="125" t="str">
        <f t="shared" ca="1" si="35"/>
        <v/>
      </c>
      <c r="C374" s="126" t="str">
        <f t="shared" ca="1" si="36"/>
        <v/>
      </c>
      <c r="D374" s="126" t="str">
        <f t="shared" ca="1" si="37"/>
        <v/>
      </c>
      <c r="F374" s="126" t="str">
        <f t="shared" ca="1" si="38"/>
        <v/>
      </c>
      <c r="G374" s="126" t="str">
        <f t="shared" ca="1" si="39"/>
        <v/>
      </c>
      <c r="H374" s="126" t="str">
        <f t="shared" ca="1" si="40"/>
        <v/>
      </c>
      <c r="J374" s="108"/>
    </row>
    <row r="375" spans="1:10" x14ac:dyDescent="0.35">
      <c r="A375" s="124" t="str">
        <f t="shared" ca="1" si="41"/>
        <v/>
      </c>
      <c r="B375" s="125" t="str">
        <f t="shared" ca="1" si="35"/>
        <v/>
      </c>
      <c r="C375" s="126" t="str">
        <f t="shared" ca="1" si="36"/>
        <v/>
      </c>
      <c r="D375" s="126" t="str">
        <f t="shared" ca="1" si="37"/>
        <v/>
      </c>
      <c r="F375" s="126" t="str">
        <f t="shared" ca="1" si="38"/>
        <v/>
      </c>
      <c r="G375" s="126" t="str">
        <f t="shared" ca="1" si="39"/>
        <v/>
      </c>
      <c r="H375" s="126" t="str">
        <f t="shared" ca="1" si="40"/>
        <v/>
      </c>
      <c r="J375" s="108"/>
    </row>
    <row r="376" spans="1:10" x14ac:dyDescent="0.35">
      <c r="A376" s="124" t="str">
        <f t="shared" ca="1" si="41"/>
        <v/>
      </c>
      <c r="B376" s="125" t="str">
        <f t="shared" ca="1" si="35"/>
        <v/>
      </c>
      <c r="C376" s="126" t="str">
        <f t="shared" ca="1" si="36"/>
        <v/>
      </c>
      <c r="D376" s="126" t="str">
        <f t="shared" ca="1" si="37"/>
        <v/>
      </c>
      <c r="F376" s="126" t="str">
        <f t="shared" ca="1" si="38"/>
        <v/>
      </c>
      <c r="G376" s="126" t="str">
        <f t="shared" ca="1" si="39"/>
        <v/>
      </c>
      <c r="H376" s="126" t="str">
        <f t="shared" ca="1" si="40"/>
        <v/>
      </c>
      <c r="J376" s="108"/>
    </row>
    <row r="377" spans="1:10" x14ac:dyDescent="0.35">
      <c r="A377" s="124" t="str">
        <f t="shared" ca="1" si="41"/>
        <v/>
      </c>
      <c r="B377" s="125" t="str">
        <f t="shared" ca="1" si="35"/>
        <v/>
      </c>
      <c r="C377" s="126" t="str">
        <f t="shared" ca="1" si="36"/>
        <v/>
      </c>
      <c r="D377" s="126" t="str">
        <f t="shared" ca="1" si="37"/>
        <v/>
      </c>
      <c r="F377" s="126" t="str">
        <f t="shared" ca="1" si="38"/>
        <v/>
      </c>
      <c r="G377" s="126" t="str">
        <f t="shared" ca="1" si="39"/>
        <v/>
      </c>
      <c r="H377" s="126" t="str">
        <f t="shared" ca="1" si="40"/>
        <v/>
      </c>
      <c r="J377" s="108"/>
    </row>
    <row r="378" spans="1:10" x14ac:dyDescent="0.35">
      <c r="A378" s="124" t="str">
        <f t="shared" ca="1" si="41"/>
        <v/>
      </c>
      <c r="B378" s="125" t="str">
        <f t="shared" ca="1" si="35"/>
        <v/>
      </c>
      <c r="C378" s="126" t="str">
        <f t="shared" ca="1" si="36"/>
        <v/>
      </c>
      <c r="D378" s="126" t="str">
        <f t="shared" ca="1" si="37"/>
        <v/>
      </c>
      <c r="F378" s="126" t="str">
        <f t="shared" ca="1" si="38"/>
        <v/>
      </c>
      <c r="G378" s="126" t="str">
        <f t="shared" ca="1" si="39"/>
        <v/>
      </c>
      <c r="H378" s="126" t="str">
        <f t="shared" ca="1" si="40"/>
        <v/>
      </c>
      <c r="J378" s="108"/>
    </row>
    <row r="379" spans="1:10" x14ac:dyDescent="0.35">
      <c r="A379" s="124" t="str">
        <f t="shared" ca="1" si="41"/>
        <v/>
      </c>
      <c r="B379" s="125" t="str">
        <f t="shared" ca="1" si="35"/>
        <v/>
      </c>
      <c r="C379" s="126" t="str">
        <f t="shared" ca="1" si="36"/>
        <v/>
      </c>
      <c r="D379" s="126" t="str">
        <f t="shared" ca="1" si="37"/>
        <v/>
      </c>
      <c r="F379" s="126" t="str">
        <f t="shared" ca="1" si="38"/>
        <v/>
      </c>
      <c r="G379" s="126" t="str">
        <f t="shared" ca="1" si="39"/>
        <v/>
      </c>
      <c r="H379" s="126" t="str">
        <f t="shared" ca="1" si="40"/>
        <v/>
      </c>
      <c r="J379" s="108"/>
    </row>
    <row r="380" spans="1:10" x14ac:dyDescent="0.35">
      <c r="A380" s="124" t="str">
        <f t="shared" ca="1" si="41"/>
        <v/>
      </c>
      <c r="B380" s="125" t="str">
        <f t="shared" ca="1" si="35"/>
        <v/>
      </c>
      <c r="C380" s="126" t="str">
        <f t="shared" ca="1" si="36"/>
        <v/>
      </c>
      <c r="D380" s="126" t="str">
        <f t="shared" ca="1" si="37"/>
        <v/>
      </c>
      <c r="F380" s="126" t="str">
        <f t="shared" ca="1" si="38"/>
        <v/>
      </c>
      <c r="G380" s="126" t="str">
        <f t="shared" ca="1" si="39"/>
        <v/>
      </c>
      <c r="H380" s="126" t="str">
        <f t="shared" ca="1" si="40"/>
        <v/>
      </c>
      <c r="J380" s="108"/>
    </row>
    <row r="381" spans="1:10" x14ac:dyDescent="0.35">
      <c r="A381" s="124" t="str">
        <f t="shared" ca="1" si="41"/>
        <v/>
      </c>
      <c r="B381" s="125" t="str">
        <f t="shared" ca="1" si="35"/>
        <v/>
      </c>
      <c r="C381" s="126" t="str">
        <f t="shared" ca="1" si="36"/>
        <v/>
      </c>
      <c r="D381" s="126" t="str">
        <f t="shared" ca="1" si="37"/>
        <v/>
      </c>
      <c r="F381" s="126" t="str">
        <f t="shared" ca="1" si="38"/>
        <v/>
      </c>
      <c r="G381" s="126" t="str">
        <f t="shared" ca="1" si="39"/>
        <v/>
      </c>
      <c r="H381" s="126" t="str">
        <f t="shared" ca="1" si="40"/>
        <v/>
      </c>
      <c r="J381" s="108"/>
    </row>
    <row r="382" spans="1:10" x14ac:dyDescent="0.35">
      <c r="A382" s="124" t="str">
        <f t="shared" ca="1" si="41"/>
        <v/>
      </c>
      <c r="B382" s="125" t="str">
        <f t="shared" ca="1" si="35"/>
        <v/>
      </c>
      <c r="C382" s="126" t="str">
        <f t="shared" ca="1" si="36"/>
        <v/>
      </c>
      <c r="D382" s="126" t="str">
        <f t="shared" ca="1" si="37"/>
        <v/>
      </c>
      <c r="F382" s="126" t="str">
        <f t="shared" ca="1" si="38"/>
        <v/>
      </c>
      <c r="G382" s="126" t="str">
        <f t="shared" ca="1" si="39"/>
        <v/>
      </c>
      <c r="H382" s="126" t="str">
        <f t="shared" ca="1" si="40"/>
        <v/>
      </c>
      <c r="J382" s="108"/>
    </row>
    <row r="383" spans="1:10" x14ac:dyDescent="0.35">
      <c r="A383" s="124" t="str">
        <f t="shared" ca="1" si="41"/>
        <v/>
      </c>
      <c r="B383" s="125" t="str">
        <f t="shared" ca="1" si="35"/>
        <v/>
      </c>
      <c r="C383" s="126" t="str">
        <f t="shared" ca="1" si="36"/>
        <v/>
      </c>
      <c r="D383" s="126" t="str">
        <f t="shared" ca="1" si="37"/>
        <v/>
      </c>
      <c r="F383" s="126" t="str">
        <f t="shared" ca="1" si="38"/>
        <v/>
      </c>
      <c r="G383" s="126" t="str">
        <f t="shared" ca="1" si="39"/>
        <v/>
      </c>
      <c r="H383" s="126" t="str">
        <f t="shared" ca="1" si="40"/>
        <v/>
      </c>
      <c r="J383" s="108"/>
    </row>
    <row r="384" spans="1:10" x14ac:dyDescent="0.35">
      <c r="A384" s="124" t="str">
        <f t="shared" ca="1" si="41"/>
        <v/>
      </c>
      <c r="B384" s="125" t="str">
        <f t="shared" ca="1" si="35"/>
        <v/>
      </c>
      <c r="C384" s="126" t="str">
        <f t="shared" ca="1" si="36"/>
        <v/>
      </c>
      <c r="D384" s="126" t="str">
        <f t="shared" ca="1" si="37"/>
        <v/>
      </c>
      <c r="F384" s="126" t="str">
        <f t="shared" ca="1" si="38"/>
        <v/>
      </c>
      <c r="G384" s="126" t="str">
        <f t="shared" ca="1" si="39"/>
        <v/>
      </c>
      <c r="H384" s="126" t="str">
        <f t="shared" ca="1" si="40"/>
        <v/>
      </c>
      <c r="J384" s="108"/>
    </row>
    <row r="385" spans="1:10" x14ac:dyDescent="0.35">
      <c r="A385" s="124" t="str">
        <f t="shared" ca="1" si="41"/>
        <v/>
      </c>
      <c r="B385" s="125" t="str">
        <f t="shared" ca="1" si="35"/>
        <v/>
      </c>
      <c r="C385" s="126" t="str">
        <f t="shared" ca="1" si="36"/>
        <v/>
      </c>
      <c r="D385" s="126" t="str">
        <f t="shared" ca="1" si="37"/>
        <v/>
      </c>
      <c r="F385" s="126" t="str">
        <f t="shared" ca="1" si="38"/>
        <v/>
      </c>
      <c r="G385" s="126" t="str">
        <f t="shared" ca="1" si="39"/>
        <v/>
      </c>
      <c r="H385" s="126" t="str">
        <f t="shared" ca="1" si="40"/>
        <v/>
      </c>
      <c r="J385" s="108"/>
    </row>
    <row r="386" spans="1:10" x14ac:dyDescent="0.35">
      <c r="A386" s="124" t="str">
        <f t="shared" ca="1" si="41"/>
        <v/>
      </c>
      <c r="B386" s="125" t="str">
        <f t="shared" ca="1" si="35"/>
        <v/>
      </c>
      <c r="C386" s="126" t="str">
        <f t="shared" ca="1" si="36"/>
        <v/>
      </c>
      <c r="D386" s="126" t="str">
        <f t="shared" ca="1" si="37"/>
        <v/>
      </c>
      <c r="F386" s="126" t="str">
        <f t="shared" ca="1" si="38"/>
        <v/>
      </c>
      <c r="G386" s="126" t="str">
        <f t="shared" ca="1" si="39"/>
        <v/>
      </c>
      <c r="H386" s="126" t="str">
        <f t="shared" ca="1" si="40"/>
        <v/>
      </c>
      <c r="J386" s="108"/>
    </row>
    <row r="387" spans="1:10" x14ac:dyDescent="0.35">
      <c r="A387" s="124" t="str">
        <f t="shared" ca="1" si="41"/>
        <v/>
      </c>
      <c r="B387" s="125" t="str">
        <f t="shared" ca="1" si="35"/>
        <v/>
      </c>
      <c r="C387" s="126" t="str">
        <f t="shared" ca="1" si="36"/>
        <v/>
      </c>
      <c r="D387" s="126" t="str">
        <f t="shared" ca="1" si="37"/>
        <v/>
      </c>
      <c r="F387" s="126" t="str">
        <f t="shared" ca="1" si="38"/>
        <v/>
      </c>
      <c r="G387" s="126" t="str">
        <f t="shared" ca="1" si="39"/>
        <v/>
      </c>
      <c r="H387" s="126" t="str">
        <f t="shared" ca="1" si="40"/>
        <v/>
      </c>
      <c r="J387" s="108"/>
    </row>
    <row r="388" spans="1:10" x14ac:dyDescent="0.35">
      <c r="A388" s="124" t="str">
        <f t="shared" ca="1" si="41"/>
        <v/>
      </c>
      <c r="B388" s="125" t="str">
        <f t="shared" ca="1" si="35"/>
        <v/>
      </c>
      <c r="C388" s="126" t="str">
        <f t="shared" ca="1" si="36"/>
        <v/>
      </c>
      <c r="D388" s="126" t="str">
        <f t="shared" ca="1" si="37"/>
        <v/>
      </c>
      <c r="F388" s="126" t="str">
        <f t="shared" ca="1" si="38"/>
        <v/>
      </c>
      <c r="G388" s="126" t="str">
        <f t="shared" ca="1" si="39"/>
        <v/>
      </c>
      <c r="H388" s="126" t="str">
        <f t="shared" ca="1" si="40"/>
        <v/>
      </c>
      <c r="J388" s="108"/>
    </row>
    <row r="389" spans="1:10" x14ac:dyDescent="0.35">
      <c r="A389" s="124" t="str">
        <f t="shared" ca="1" si="41"/>
        <v/>
      </c>
      <c r="B389" s="125" t="str">
        <f t="shared" ca="1" si="35"/>
        <v/>
      </c>
      <c r="C389" s="126" t="str">
        <f t="shared" ca="1" si="36"/>
        <v/>
      </c>
      <c r="D389" s="126" t="str">
        <f t="shared" ca="1" si="37"/>
        <v/>
      </c>
      <c r="F389" s="126" t="str">
        <f t="shared" ca="1" si="38"/>
        <v/>
      </c>
      <c r="G389" s="126" t="str">
        <f t="shared" ca="1" si="39"/>
        <v/>
      </c>
      <c r="H389" s="126" t="str">
        <f t="shared" ca="1" si="40"/>
        <v/>
      </c>
      <c r="J389" s="108"/>
    </row>
    <row r="390" spans="1:10" x14ac:dyDescent="0.35">
      <c r="A390" s="124" t="str">
        <f t="shared" ca="1" si="41"/>
        <v/>
      </c>
      <c r="B390" s="125" t="str">
        <f t="shared" ca="1" si="35"/>
        <v/>
      </c>
      <c r="C390" s="126" t="str">
        <f t="shared" ca="1" si="36"/>
        <v/>
      </c>
      <c r="D390" s="126" t="str">
        <f t="shared" ca="1" si="37"/>
        <v/>
      </c>
      <c r="F390" s="126" t="str">
        <f t="shared" ca="1" si="38"/>
        <v/>
      </c>
      <c r="G390" s="126" t="str">
        <f t="shared" ca="1" si="39"/>
        <v/>
      </c>
      <c r="H390" s="126" t="str">
        <f t="shared" ca="1" si="40"/>
        <v/>
      </c>
      <c r="J390" s="108"/>
    </row>
    <row r="391" spans="1:10" x14ac:dyDescent="0.35">
      <c r="A391" s="124" t="str">
        <f t="shared" ca="1" si="41"/>
        <v/>
      </c>
      <c r="B391" s="125" t="str">
        <f t="shared" ca="1" si="35"/>
        <v/>
      </c>
      <c r="C391" s="126" t="str">
        <f t="shared" ca="1" si="36"/>
        <v/>
      </c>
      <c r="D391" s="126" t="str">
        <f t="shared" ca="1" si="37"/>
        <v/>
      </c>
      <c r="F391" s="126" t="str">
        <f t="shared" ca="1" si="38"/>
        <v/>
      </c>
      <c r="G391" s="126" t="str">
        <f t="shared" ca="1" si="39"/>
        <v/>
      </c>
      <c r="H391" s="126" t="str">
        <f t="shared" ca="1" si="40"/>
        <v/>
      </c>
      <c r="J391" s="108"/>
    </row>
    <row r="392" spans="1:10" x14ac:dyDescent="0.35">
      <c r="A392" s="124" t="str">
        <f t="shared" ca="1" si="41"/>
        <v/>
      </c>
      <c r="B392" s="125" t="str">
        <f t="shared" ca="1" si="35"/>
        <v/>
      </c>
      <c r="C392" s="126" t="str">
        <f t="shared" ca="1" si="36"/>
        <v/>
      </c>
      <c r="D392" s="126" t="str">
        <f t="shared" ca="1" si="37"/>
        <v/>
      </c>
      <c r="F392" s="126" t="str">
        <f t="shared" ca="1" si="38"/>
        <v/>
      </c>
      <c r="G392" s="126" t="str">
        <f t="shared" ca="1" si="39"/>
        <v/>
      </c>
      <c r="H392" s="126" t="str">
        <f t="shared" ca="1" si="40"/>
        <v/>
      </c>
      <c r="J392" s="108"/>
    </row>
    <row r="393" spans="1:10" x14ac:dyDescent="0.35">
      <c r="A393" s="124" t="str">
        <f t="shared" ca="1" si="41"/>
        <v/>
      </c>
      <c r="B393" s="125" t="str">
        <f t="shared" ca="1" si="35"/>
        <v/>
      </c>
      <c r="C393" s="126" t="str">
        <f t="shared" ca="1" si="36"/>
        <v/>
      </c>
      <c r="D393" s="126" t="str">
        <f t="shared" ca="1" si="37"/>
        <v/>
      </c>
      <c r="F393" s="126" t="str">
        <f t="shared" ca="1" si="38"/>
        <v/>
      </c>
      <c r="G393" s="126" t="str">
        <f t="shared" ca="1" si="39"/>
        <v/>
      </c>
      <c r="H393" s="126" t="str">
        <f t="shared" ca="1" si="40"/>
        <v/>
      </c>
      <c r="J393" s="108"/>
    </row>
    <row r="394" spans="1:10" x14ac:dyDescent="0.35">
      <c r="A394" s="124" t="str">
        <f t="shared" ca="1" si="41"/>
        <v/>
      </c>
      <c r="B394" s="125" t="str">
        <f t="shared" ca="1" si="35"/>
        <v/>
      </c>
      <c r="C394" s="126" t="str">
        <f t="shared" ca="1" si="36"/>
        <v/>
      </c>
      <c r="D394" s="126" t="str">
        <f t="shared" ca="1" si="37"/>
        <v/>
      </c>
      <c r="F394" s="126" t="str">
        <f t="shared" ca="1" si="38"/>
        <v/>
      </c>
      <c r="G394" s="126" t="str">
        <f t="shared" ca="1" si="39"/>
        <v/>
      </c>
      <c r="H394" s="126" t="str">
        <f t="shared" ca="1" si="40"/>
        <v/>
      </c>
      <c r="J394" s="108"/>
    </row>
    <row r="395" spans="1:10" x14ac:dyDescent="0.35">
      <c r="A395" s="124" t="str">
        <f t="shared" ca="1" si="41"/>
        <v/>
      </c>
      <c r="B395" s="125" t="str">
        <f t="shared" ca="1" si="35"/>
        <v/>
      </c>
      <c r="C395" s="126" t="str">
        <f t="shared" ca="1" si="36"/>
        <v/>
      </c>
      <c r="D395" s="126" t="str">
        <f t="shared" ca="1" si="37"/>
        <v/>
      </c>
      <c r="F395" s="126" t="str">
        <f t="shared" ca="1" si="38"/>
        <v/>
      </c>
      <c r="G395" s="126" t="str">
        <f t="shared" ca="1" si="39"/>
        <v/>
      </c>
      <c r="H395" s="126" t="str">
        <f t="shared" ca="1" si="40"/>
        <v/>
      </c>
      <c r="J395" s="108"/>
    </row>
    <row r="396" spans="1:10" x14ac:dyDescent="0.35">
      <c r="A396" s="124" t="str">
        <f t="shared" ca="1" si="41"/>
        <v/>
      </c>
      <c r="B396" s="125" t="str">
        <f t="shared" ca="1" si="35"/>
        <v/>
      </c>
      <c r="C396" s="126" t="str">
        <f t="shared" ca="1" si="36"/>
        <v/>
      </c>
      <c r="D396" s="126" t="str">
        <f t="shared" ca="1" si="37"/>
        <v/>
      </c>
      <c r="F396" s="126" t="str">
        <f t="shared" ca="1" si="38"/>
        <v/>
      </c>
      <c r="G396" s="126" t="str">
        <f t="shared" ca="1" si="39"/>
        <v/>
      </c>
      <c r="H396" s="126" t="str">
        <f t="shared" ca="1" si="40"/>
        <v/>
      </c>
      <c r="J396" s="108"/>
    </row>
    <row r="397" spans="1:10" x14ac:dyDescent="0.35">
      <c r="A397" s="124" t="str">
        <f t="shared" ca="1" si="41"/>
        <v/>
      </c>
      <c r="B397" s="125" t="str">
        <f t="shared" ca="1" si="35"/>
        <v/>
      </c>
      <c r="C397" s="126" t="str">
        <f t="shared" ca="1" si="36"/>
        <v/>
      </c>
      <c r="D397" s="126" t="str">
        <f t="shared" ca="1" si="37"/>
        <v/>
      </c>
      <c r="F397" s="126" t="str">
        <f t="shared" ca="1" si="38"/>
        <v/>
      </c>
      <c r="G397" s="126" t="str">
        <f t="shared" ca="1" si="39"/>
        <v/>
      </c>
      <c r="H397" s="126" t="str">
        <f t="shared" ca="1" si="40"/>
        <v/>
      </c>
      <c r="J397" s="108"/>
    </row>
    <row r="398" spans="1:10" x14ac:dyDescent="0.35">
      <c r="A398" s="124" t="str">
        <f t="shared" ca="1" si="41"/>
        <v/>
      </c>
      <c r="B398" s="125" t="str">
        <f t="shared" ca="1" si="35"/>
        <v/>
      </c>
      <c r="C398" s="126" t="str">
        <f t="shared" ca="1" si="36"/>
        <v/>
      </c>
      <c r="D398" s="126" t="str">
        <f t="shared" ca="1" si="37"/>
        <v/>
      </c>
      <c r="F398" s="126" t="str">
        <f t="shared" ca="1" si="38"/>
        <v/>
      </c>
      <c r="G398" s="126" t="str">
        <f t="shared" ca="1" si="39"/>
        <v/>
      </c>
      <c r="H398" s="126" t="str">
        <f t="shared" ca="1" si="40"/>
        <v/>
      </c>
      <c r="J398" s="108"/>
    </row>
    <row r="399" spans="1:10" x14ac:dyDescent="0.35">
      <c r="A399" s="124" t="str">
        <f t="shared" ca="1" si="41"/>
        <v/>
      </c>
      <c r="B399" s="125" t="str">
        <f t="shared" ca="1" si="35"/>
        <v/>
      </c>
      <c r="C399" s="126" t="str">
        <f t="shared" ca="1" si="36"/>
        <v/>
      </c>
      <c r="D399" s="126" t="str">
        <f t="shared" ca="1" si="37"/>
        <v/>
      </c>
      <c r="F399" s="126" t="str">
        <f t="shared" ca="1" si="38"/>
        <v/>
      </c>
      <c r="G399" s="126" t="str">
        <f t="shared" ca="1" si="39"/>
        <v/>
      </c>
      <c r="H399" s="126" t="str">
        <f t="shared" ca="1" si="40"/>
        <v/>
      </c>
      <c r="J399" s="108"/>
    </row>
    <row r="400" spans="1:10" x14ac:dyDescent="0.35">
      <c r="A400" s="124" t="str">
        <f t="shared" ca="1" si="41"/>
        <v/>
      </c>
      <c r="B400" s="125" t="str">
        <f t="shared" ca="1" si="35"/>
        <v/>
      </c>
      <c r="C400" s="126" t="str">
        <f t="shared" ca="1" si="36"/>
        <v/>
      </c>
      <c r="D400" s="126" t="str">
        <f t="shared" ca="1" si="37"/>
        <v/>
      </c>
      <c r="F400" s="126" t="str">
        <f t="shared" ca="1" si="38"/>
        <v/>
      </c>
      <c r="G400" s="126" t="str">
        <f t="shared" ca="1" si="39"/>
        <v/>
      </c>
      <c r="H400" s="126" t="str">
        <f t="shared" ca="1" si="40"/>
        <v/>
      </c>
      <c r="J400" s="108"/>
    </row>
    <row r="401" spans="1:10" x14ac:dyDescent="0.35">
      <c r="A401" s="124" t="str">
        <f t="shared" ca="1" si="41"/>
        <v/>
      </c>
      <c r="B401" s="125" t="str">
        <f t="shared" ca="1" si="35"/>
        <v/>
      </c>
      <c r="C401" s="126" t="str">
        <f t="shared" ca="1" si="36"/>
        <v/>
      </c>
      <c r="D401" s="126" t="str">
        <f t="shared" ca="1" si="37"/>
        <v/>
      </c>
      <c r="F401" s="126" t="str">
        <f t="shared" ca="1" si="38"/>
        <v/>
      </c>
      <c r="G401" s="126" t="str">
        <f t="shared" ca="1" si="39"/>
        <v/>
      </c>
      <c r="H401" s="126" t="str">
        <f t="shared" ca="1" si="40"/>
        <v/>
      </c>
      <c r="J401" s="108"/>
    </row>
    <row r="402" spans="1:10" x14ac:dyDescent="0.35">
      <c r="A402" s="124" t="str">
        <f t="shared" ca="1" si="41"/>
        <v/>
      </c>
      <c r="B402" s="125" t="str">
        <f t="shared" ca="1" si="35"/>
        <v/>
      </c>
      <c r="C402" s="126" t="str">
        <f t="shared" ca="1" si="36"/>
        <v/>
      </c>
      <c r="D402" s="126" t="str">
        <f t="shared" ca="1" si="37"/>
        <v/>
      </c>
      <c r="F402" s="126" t="str">
        <f t="shared" ca="1" si="38"/>
        <v/>
      </c>
      <c r="G402" s="126" t="str">
        <f t="shared" ca="1" si="39"/>
        <v/>
      </c>
      <c r="H402" s="126" t="str">
        <f t="shared" ca="1" si="40"/>
        <v/>
      </c>
      <c r="J402" s="108"/>
    </row>
    <row r="403" spans="1:10" x14ac:dyDescent="0.35">
      <c r="A403" s="124" t="str">
        <f t="shared" ca="1" si="41"/>
        <v/>
      </c>
      <c r="B403" s="125" t="str">
        <f t="shared" ca="1" si="35"/>
        <v/>
      </c>
      <c r="C403" s="126" t="str">
        <f t="shared" ca="1" si="36"/>
        <v/>
      </c>
      <c r="D403" s="126" t="str">
        <f t="shared" ca="1" si="37"/>
        <v/>
      </c>
      <c r="F403" s="126" t="str">
        <f t="shared" ca="1" si="38"/>
        <v/>
      </c>
      <c r="G403" s="126" t="str">
        <f t="shared" ca="1" si="39"/>
        <v/>
      </c>
      <c r="H403" s="126" t="str">
        <f t="shared" ca="1" si="40"/>
        <v/>
      </c>
      <c r="J403" s="108"/>
    </row>
    <row r="404" spans="1:10" x14ac:dyDescent="0.35">
      <c r="A404" s="124" t="str">
        <f t="shared" ca="1" si="41"/>
        <v/>
      </c>
      <c r="B404" s="125" t="str">
        <f t="shared" ref="B404:B467" ca="1" si="42">IF(A404="","",IF($K$13=26,(A404-1)*14+$D$9,IF($K$13=52,(A404-1)*7+$D$9,DATE(YEAR($D$9),MONTH($D$9)+(A404-1)*$L$13,IF($K$13=24,IF((MOD(A404-1,2))=1,DAY($D$9)+14,DAY($D$9)),DAY($D$9))))))</f>
        <v/>
      </c>
      <c r="C404" s="126" t="str">
        <f t="shared" ref="C404:C467" ca="1" si="43">IF(A404="","",IF(A404=$D$12,H403+D404,IF(IF($E$15,$D$15,$D$14)&gt;H403+D404,H403+D404,IF($E$15,$D$15,$D$14))))</f>
        <v/>
      </c>
      <c r="D404" s="126" t="str">
        <f t="shared" ref="D404:D467" ca="1" si="44">IF(B404="","",IF(roundOpt,ROUND((B404-B403)*$H$5*G403,2),(B404-B403)*$H$5*G403))</f>
        <v/>
      </c>
      <c r="F404" s="126" t="str">
        <f t="shared" ref="F404:F467" ca="1" si="45">IF(B404="","",IF(C404&gt;F403+D404,0,F403+D404-C404))</f>
        <v/>
      </c>
      <c r="G404" s="126" t="str">
        <f t="shared" ref="G404:G467" ca="1" si="46">IF(B404="","",IF(C404&gt;D404+F403,G403+F403+D404-C404,G403))</f>
        <v/>
      </c>
      <c r="H404" s="126" t="str">
        <f t="shared" ref="H404:H467" ca="1" si="47">IF(B404="","",G404+F404)</f>
        <v/>
      </c>
      <c r="J404" s="108"/>
    </row>
    <row r="405" spans="1:10" x14ac:dyDescent="0.35">
      <c r="A405" s="124" t="str">
        <f t="shared" ca="1" si="41"/>
        <v/>
      </c>
      <c r="B405" s="125" t="str">
        <f t="shared" ca="1" si="42"/>
        <v/>
      </c>
      <c r="C405" s="126" t="str">
        <f t="shared" ca="1" si="43"/>
        <v/>
      </c>
      <c r="D405" s="126" t="str">
        <f t="shared" ca="1" si="44"/>
        <v/>
      </c>
      <c r="F405" s="126" t="str">
        <f t="shared" ca="1" si="45"/>
        <v/>
      </c>
      <c r="G405" s="126" t="str">
        <f t="shared" ca="1" si="46"/>
        <v/>
      </c>
      <c r="H405" s="126" t="str">
        <f t="shared" ca="1" si="47"/>
        <v/>
      </c>
      <c r="J405" s="108"/>
    </row>
    <row r="406" spans="1:10" x14ac:dyDescent="0.35">
      <c r="A406" s="124" t="str">
        <f t="shared" ref="A406:A469" ca="1" si="48">IF(OR(H405&lt;=0,H405=""),"",OFFSET(A406,-1,0,1,1)+1)</f>
        <v/>
      </c>
      <c r="B406" s="125" t="str">
        <f t="shared" ca="1" si="42"/>
        <v/>
      </c>
      <c r="C406" s="126" t="str">
        <f t="shared" ca="1" si="43"/>
        <v/>
      </c>
      <c r="D406" s="126" t="str">
        <f t="shared" ca="1" si="44"/>
        <v/>
      </c>
      <c r="F406" s="126" t="str">
        <f t="shared" ca="1" si="45"/>
        <v/>
      </c>
      <c r="G406" s="126" t="str">
        <f t="shared" ca="1" si="46"/>
        <v/>
      </c>
      <c r="H406" s="126" t="str">
        <f t="shared" ca="1" si="47"/>
        <v/>
      </c>
      <c r="J406" s="108"/>
    </row>
    <row r="407" spans="1:10" x14ac:dyDescent="0.35">
      <c r="A407" s="124" t="str">
        <f t="shared" ca="1" si="48"/>
        <v/>
      </c>
      <c r="B407" s="125" t="str">
        <f t="shared" ca="1" si="42"/>
        <v/>
      </c>
      <c r="C407" s="126" t="str">
        <f t="shared" ca="1" si="43"/>
        <v/>
      </c>
      <c r="D407" s="126" t="str">
        <f t="shared" ca="1" si="44"/>
        <v/>
      </c>
      <c r="F407" s="126" t="str">
        <f t="shared" ca="1" si="45"/>
        <v/>
      </c>
      <c r="G407" s="126" t="str">
        <f t="shared" ca="1" si="46"/>
        <v/>
      </c>
      <c r="H407" s="126" t="str">
        <f t="shared" ca="1" si="47"/>
        <v/>
      </c>
      <c r="J407" s="108"/>
    </row>
    <row r="408" spans="1:10" x14ac:dyDescent="0.35">
      <c r="A408" s="124" t="str">
        <f t="shared" ca="1" si="48"/>
        <v/>
      </c>
      <c r="B408" s="125" t="str">
        <f t="shared" ca="1" si="42"/>
        <v/>
      </c>
      <c r="C408" s="126" t="str">
        <f t="shared" ca="1" si="43"/>
        <v/>
      </c>
      <c r="D408" s="126" t="str">
        <f t="shared" ca="1" si="44"/>
        <v/>
      </c>
      <c r="F408" s="126" t="str">
        <f t="shared" ca="1" si="45"/>
        <v/>
      </c>
      <c r="G408" s="126" t="str">
        <f t="shared" ca="1" si="46"/>
        <v/>
      </c>
      <c r="H408" s="126" t="str">
        <f t="shared" ca="1" si="47"/>
        <v/>
      </c>
      <c r="J408" s="108"/>
    </row>
    <row r="409" spans="1:10" x14ac:dyDescent="0.35">
      <c r="A409" s="124" t="str">
        <f t="shared" ca="1" si="48"/>
        <v/>
      </c>
      <c r="B409" s="125" t="str">
        <f t="shared" ca="1" si="42"/>
        <v/>
      </c>
      <c r="C409" s="126" t="str">
        <f t="shared" ca="1" si="43"/>
        <v/>
      </c>
      <c r="D409" s="126" t="str">
        <f t="shared" ca="1" si="44"/>
        <v/>
      </c>
      <c r="F409" s="126" t="str">
        <f t="shared" ca="1" si="45"/>
        <v/>
      </c>
      <c r="G409" s="126" t="str">
        <f t="shared" ca="1" si="46"/>
        <v/>
      </c>
      <c r="H409" s="126" t="str">
        <f t="shared" ca="1" si="47"/>
        <v/>
      </c>
      <c r="J409" s="108"/>
    </row>
    <row r="410" spans="1:10" x14ac:dyDescent="0.35">
      <c r="A410" s="124" t="str">
        <f t="shared" ca="1" si="48"/>
        <v/>
      </c>
      <c r="B410" s="125" t="str">
        <f t="shared" ca="1" si="42"/>
        <v/>
      </c>
      <c r="C410" s="126" t="str">
        <f t="shared" ca="1" si="43"/>
        <v/>
      </c>
      <c r="D410" s="126" t="str">
        <f t="shared" ca="1" si="44"/>
        <v/>
      </c>
      <c r="F410" s="126" t="str">
        <f t="shared" ca="1" si="45"/>
        <v/>
      </c>
      <c r="G410" s="126" t="str">
        <f t="shared" ca="1" si="46"/>
        <v/>
      </c>
      <c r="H410" s="126" t="str">
        <f t="shared" ca="1" si="47"/>
        <v/>
      </c>
      <c r="J410" s="108"/>
    </row>
    <row r="411" spans="1:10" x14ac:dyDescent="0.35">
      <c r="A411" s="124" t="str">
        <f t="shared" ca="1" si="48"/>
        <v/>
      </c>
      <c r="B411" s="125" t="str">
        <f t="shared" ca="1" si="42"/>
        <v/>
      </c>
      <c r="C411" s="126" t="str">
        <f t="shared" ca="1" si="43"/>
        <v/>
      </c>
      <c r="D411" s="126" t="str">
        <f t="shared" ca="1" si="44"/>
        <v/>
      </c>
      <c r="F411" s="126" t="str">
        <f t="shared" ca="1" si="45"/>
        <v/>
      </c>
      <c r="G411" s="126" t="str">
        <f t="shared" ca="1" si="46"/>
        <v/>
      </c>
      <c r="H411" s="126" t="str">
        <f t="shared" ca="1" si="47"/>
        <v/>
      </c>
      <c r="J411" s="108"/>
    </row>
    <row r="412" spans="1:10" x14ac:dyDescent="0.35">
      <c r="A412" s="124" t="str">
        <f t="shared" ca="1" si="48"/>
        <v/>
      </c>
      <c r="B412" s="125" t="str">
        <f t="shared" ca="1" si="42"/>
        <v/>
      </c>
      <c r="C412" s="126" t="str">
        <f t="shared" ca="1" si="43"/>
        <v/>
      </c>
      <c r="D412" s="126" t="str">
        <f t="shared" ca="1" si="44"/>
        <v/>
      </c>
      <c r="F412" s="126" t="str">
        <f t="shared" ca="1" si="45"/>
        <v/>
      </c>
      <c r="G412" s="126" t="str">
        <f t="shared" ca="1" si="46"/>
        <v/>
      </c>
      <c r="H412" s="126" t="str">
        <f t="shared" ca="1" si="47"/>
        <v/>
      </c>
      <c r="J412" s="108"/>
    </row>
    <row r="413" spans="1:10" x14ac:dyDescent="0.35">
      <c r="A413" s="124" t="str">
        <f t="shared" ca="1" si="48"/>
        <v/>
      </c>
      <c r="B413" s="125" t="str">
        <f t="shared" ca="1" si="42"/>
        <v/>
      </c>
      <c r="C413" s="126" t="str">
        <f t="shared" ca="1" si="43"/>
        <v/>
      </c>
      <c r="D413" s="126" t="str">
        <f t="shared" ca="1" si="44"/>
        <v/>
      </c>
      <c r="F413" s="126" t="str">
        <f t="shared" ca="1" si="45"/>
        <v/>
      </c>
      <c r="G413" s="126" t="str">
        <f t="shared" ca="1" si="46"/>
        <v/>
      </c>
      <c r="H413" s="126" t="str">
        <f t="shared" ca="1" si="47"/>
        <v/>
      </c>
      <c r="J413" s="108"/>
    </row>
    <row r="414" spans="1:10" x14ac:dyDescent="0.35">
      <c r="A414" s="124" t="str">
        <f t="shared" ca="1" si="48"/>
        <v/>
      </c>
      <c r="B414" s="125" t="str">
        <f t="shared" ca="1" si="42"/>
        <v/>
      </c>
      <c r="C414" s="126" t="str">
        <f t="shared" ca="1" si="43"/>
        <v/>
      </c>
      <c r="D414" s="126" t="str">
        <f t="shared" ca="1" si="44"/>
        <v/>
      </c>
      <c r="F414" s="126" t="str">
        <f t="shared" ca="1" si="45"/>
        <v/>
      </c>
      <c r="G414" s="126" t="str">
        <f t="shared" ca="1" si="46"/>
        <v/>
      </c>
      <c r="H414" s="126" t="str">
        <f t="shared" ca="1" si="47"/>
        <v/>
      </c>
      <c r="J414" s="108"/>
    </row>
    <row r="415" spans="1:10" x14ac:dyDescent="0.35">
      <c r="A415" s="124" t="str">
        <f t="shared" ca="1" si="48"/>
        <v/>
      </c>
      <c r="B415" s="125" t="str">
        <f t="shared" ca="1" si="42"/>
        <v/>
      </c>
      <c r="C415" s="126" t="str">
        <f t="shared" ca="1" si="43"/>
        <v/>
      </c>
      <c r="D415" s="126" t="str">
        <f t="shared" ca="1" si="44"/>
        <v/>
      </c>
      <c r="F415" s="126" t="str">
        <f t="shared" ca="1" si="45"/>
        <v/>
      </c>
      <c r="G415" s="126" t="str">
        <f t="shared" ca="1" si="46"/>
        <v/>
      </c>
      <c r="H415" s="126" t="str">
        <f t="shared" ca="1" si="47"/>
        <v/>
      </c>
      <c r="J415" s="108"/>
    </row>
    <row r="416" spans="1:10" x14ac:dyDescent="0.35">
      <c r="A416" s="124" t="str">
        <f t="shared" ca="1" si="48"/>
        <v/>
      </c>
      <c r="B416" s="125" t="str">
        <f t="shared" ca="1" si="42"/>
        <v/>
      </c>
      <c r="C416" s="126" t="str">
        <f t="shared" ca="1" si="43"/>
        <v/>
      </c>
      <c r="D416" s="126" t="str">
        <f t="shared" ca="1" si="44"/>
        <v/>
      </c>
      <c r="F416" s="126" t="str">
        <f t="shared" ca="1" si="45"/>
        <v/>
      </c>
      <c r="G416" s="126" t="str">
        <f t="shared" ca="1" si="46"/>
        <v/>
      </c>
      <c r="H416" s="126" t="str">
        <f t="shared" ca="1" si="47"/>
        <v/>
      </c>
      <c r="J416" s="108"/>
    </row>
    <row r="417" spans="1:10" x14ac:dyDescent="0.35">
      <c r="A417" s="124" t="str">
        <f t="shared" ca="1" si="48"/>
        <v/>
      </c>
      <c r="B417" s="125" t="str">
        <f t="shared" ca="1" si="42"/>
        <v/>
      </c>
      <c r="C417" s="126" t="str">
        <f t="shared" ca="1" si="43"/>
        <v/>
      </c>
      <c r="D417" s="126" t="str">
        <f t="shared" ca="1" si="44"/>
        <v/>
      </c>
      <c r="F417" s="126" t="str">
        <f t="shared" ca="1" si="45"/>
        <v/>
      </c>
      <c r="G417" s="126" t="str">
        <f t="shared" ca="1" si="46"/>
        <v/>
      </c>
      <c r="H417" s="126" t="str">
        <f t="shared" ca="1" si="47"/>
        <v/>
      </c>
      <c r="J417" s="108"/>
    </row>
    <row r="418" spans="1:10" x14ac:dyDescent="0.35">
      <c r="A418" s="124" t="str">
        <f t="shared" ca="1" si="48"/>
        <v/>
      </c>
      <c r="B418" s="125" t="str">
        <f t="shared" ca="1" si="42"/>
        <v/>
      </c>
      <c r="C418" s="126" t="str">
        <f t="shared" ca="1" si="43"/>
        <v/>
      </c>
      <c r="D418" s="126" t="str">
        <f t="shared" ca="1" si="44"/>
        <v/>
      </c>
      <c r="F418" s="126" t="str">
        <f t="shared" ca="1" si="45"/>
        <v/>
      </c>
      <c r="G418" s="126" t="str">
        <f t="shared" ca="1" si="46"/>
        <v/>
      </c>
      <c r="H418" s="126" t="str">
        <f t="shared" ca="1" si="47"/>
        <v/>
      </c>
      <c r="J418" s="108"/>
    </row>
    <row r="419" spans="1:10" x14ac:dyDescent="0.35">
      <c r="A419" s="124" t="str">
        <f t="shared" ca="1" si="48"/>
        <v/>
      </c>
      <c r="B419" s="125" t="str">
        <f t="shared" ca="1" si="42"/>
        <v/>
      </c>
      <c r="C419" s="126" t="str">
        <f t="shared" ca="1" si="43"/>
        <v/>
      </c>
      <c r="D419" s="126" t="str">
        <f t="shared" ca="1" si="44"/>
        <v/>
      </c>
      <c r="F419" s="126" t="str">
        <f t="shared" ca="1" si="45"/>
        <v/>
      </c>
      <c r="G419" s="126" t="str">
        <f t="shared" ca="1" si="46"/>
        <v/>
      </c>
      <c r="H419" s="126" t="str">
        <f t="shared" ca="1" si="47"/>
        <v/>
      </c>
      <c r="J419" s="108"/>
    </row>
    <row r="420" spans="1:10" x14ac:dyDescent="0.35">
      <c r="A420" s="124" t="str">
        <f t="shared" ca="1" si="48"/>
        <v/>
      </c>
      <c r="B420" s="125" t="str">
        <f t="shared" ca="1" si="42"/>
        <v/>
      </c>
      <c r="C420" s="126" t="str">
        <f t="shared" ca="1" si="43"/>
        <v/>
      </c>
      <c r="D420" s="126" t="str">
        <f t="shared" ca="1" si="44"/>
        <v/>
      </c>
      <c r="F420" s="126" t="str">
        <f t="shared" ca="1" si="45"/>
        <v/>
      </c>
      <c r="G420" s="126" t="str">
        <f t="shared" ca="1" si="46"/>
        <v/>
      </c>
      <c r="H420" s="126" t="str">
        <f t="shared" ca="1" si="47"/>
        <v/>
      </c>
      <c r="J420" s="108"/>
    </row>
    <row r="421" spans="1:10" x14ac:dyDescent="0.35">
      <c r="A421" s="124" t="str">
        <f t="shared" ca="1" si="48"/>
        <v/>
      </c>
      <c r="B421" s="125" t="str">
        <f t="shared" ca="1" si="42"/>
        <v/>
      </c>
      <c r="C421" s="126" t="str">
        <f t="shared" ca="1" si="43"/>
        <v/>
      </c>
      <c r="D421" s="126" t="str">
        <f t="shared" ca="1" si="44"/>
        <v/>
      </c>
      <c r="F421" s="126" t="str">
        <f t="shared" ca="1" si="45"/>
        <v/>
      </c>
      <c r="G421" s="126" t="str">
        <f t="shared" ca="1" si="46"/>
        <v/>
      </c>
      <c r="H421" s="126" t="str">
        <f t="shared" ca="1" si="47"/>
        <v/>
      </c>
      <c r="J421" s="108"/>
    </row>
    <row r="422" spans="1:10" x14ac:dyDescent="0.35">
      <c r="A422" s="124" t="str">
        <f t="shared" ca="1" si="48"/>
        <v/>
      </c>
      <c r="B422" s="125" t="str">
        <f t="shared" ca="1" si="42"/>
        <v/>
      </c>
      <c r="C422" s="126" t="str">
        <f t="shared" ca="1" si="43"/>
        <v/>
      </c>
      <c r="D422" s="126" t="str">
        <f t="shared" ca="1" si="44"/>
        <v/>
      </c>
      <c r="F422" s="126" t="str">
        <f t="shared" ca="1" si="45"/>
        <v/>
      </c>
      <c r="G422" s="126" t="str">
        <f t="shared" ca="1" si="46"/>
        <v/>
      </c>
      <c r="H422" s="126" t="str">
        <f t="shared" ca="1" si="47"/>
        <v/>
      </c>
      <c r="J422" s="108"/>
    </row>
    <row r="423" spans="1:10" x14ac:dyDescent="0.35">
      <c r="A423" s="124" t="str">
        <f t="shared" ca="1" si="48"/>
        <v/>
      </c>
      <c r="B423" s="125" t="str">
        <f t="shared" ca="1" si="42"/>
        <v/>
      </c>
      <c r="C423" s="126" t="str">
        <f t="shared" ca="1" si="43"/>
        <v/>
      </c>
      <c r="D423" s="126" t="str">
        <f t="shared" ca="1" si="44"/>
        <v/>
      </c>
      <c r="F423" s="126" t="str">
        <f t="shared" ca="1" si="45"/>
        <v/>
      </c>
      <c r="G423" s="126" t="str">
        <f t="shared" ca="1" si="46"/>
        <v/>
      </c>
      <c r="H423" s="126" t="str">
        <f t="shared" ca="1" si="47"/>
        <v/>
      </c>
      <c r="J423" s="108"/>
    </row>
    <row r="424" spans="1:10" x14ac:dyDescent="0.35">
      <c r="A424" s="124" t="str">
        <f t="shared" ca="1" si="48"/>
        <v/>
      </c>
      <c r="B424" s="125" t="str">
        <f t="shared" ca="1" si="42"/>
        <v/>
      </c>
      <c r="C424" s="126" t="str">
        <f t="shared" ca="1" si="43"/>
        <v/>
      </c>
      <c r="D424" s="126" t="str">
        <f t="shared" ca="1" si="44"/>
        <v/>
      </c>
      <c r="F424" s="126" t="str">
        <f t="shared" ca="1" si="45"/>
        <v/>
      </c>
      <c r="G424" s="126" t="str">
        <f t="shared" ca="1" si="46"/>
        <v/>
      </c>
      <c r="H424" s="126" t="str">
        <f t="shared" ca="1" si="47"/>
        <v/>
      </c>
      <c r="J424" s="108"/>
    </row>
    <row r="425" spans="1:10" x14ac:dyDescent="0.35">
      <c r="A425" s="124" t="str">
        <f t="shared" ca="1" si="48"/>
        <v/>
      </c>
      <c r="B425" s="125" t="str">
        <f t="shared" ca="1" si="42"/>
        <v/>
      </c>
      <c r="C425" s="126" t="str">
        <f t="shared" ca="1" si="43"/>
        <v/>
      </c>
      <c r="D425" s="126" t="str">
        <f t="shared" ca="1" si="44"/>
        <v/>
      </c>
      <c r="F425" s="126" t="str">
        <f t="shared" ca="1" si="45"/>
        <v/>
      </c>
      <c r="G425" s="126" t="str">
        <f t="shared" ca="1" si="46"/>
        <v/>
      </c>
      <c r="H425" s="126" t="str">
        <f t="shared" ca="1" si="47"/>
        <v/>
      </c>
      <c r="J425" s="108"/>
    </row>
    <row r="426" spans="1:10" x14ac:dyDescent="0.35">
      <c r="A426" s="124" t="str">
        <f t="shared" ca="1" si="48"/>
        <v/>
      </c>
      <c r="B426" s="125" t="str">
        <f t="shared" ca="1" si="42"/>
        <v/>
      </c>
      <c r="C426" s="126" t="str">
        <f t="shared" ca="1" si="43"/>
        <v/>
      </c>
      <c r="D426" s="126" t="str">
        <f t="shared" ca="1" si="44"/>
        <v/>
      </c>
      <c r="F426" s="126" t="str">
        <f t="shared" ca="1" si="45"/>
        <v/>
      </c>
      <c r="G426" s="126" t="str">
        <f t="shared" ca="1" si="46"/>
        <v/>
      </c>
      <c r="H426" s="126" t="str">
        <f t="shared" ca="1" si="47"/>
        <v/>
      </c>
      <c r="J426" s="108"/>
    </row>
    <row r="427" spans="1:10" x14ac:dyDescent="0.35">
      <c r="A427" s="124" t="str">
        <f t="shared" ca="1" si="48"/>
        <v/>
      </c>
      <c r="B427" s="125" t="str">
        <f t="shared" ca="1" si="42"/>
        <v/>
      </c>
      <c r="C427" s="126" t="str">
        <f t="shared" ca="1" si="43"/>
        <v/>
      </c>
      <c r="D427" s="126" t="str">
        <f t="shared" ca="1" si="44"/>
        <v/>
      </c>
      <c r="F427" s="126" t="str">
        <f t="shared" ca="1" si="45"/>
        <v/>
      </c>
      <c r="G427" s="126" t="str">
        <f t="shared" ca="1" si="46"/>
        <v/>
      </c>
      <c r="H427" s="126" t="str">
        <f t="shared" ca="1" si="47"/>
        <v/>
      </c>
      <c r="J427" s="108"/>
    </row>
    <row r="428" spans="1:10" x14ac:dyDescent="0.35">
      <c r="A428" s="124" t="str">
        <f t="shared" ca="1" si="48"/>
        <v/>
      </c>
      <c r="B428" s="125" t="str">
        <f t="shared" ca="1" si="42"/>
        <v/>
      </c>
      <c r="C428" s="126" t="str">
        <f t="shared" ca="1" si="43"/>
        <v/>
      </c>
      <c r="D428" s="126" t="str">
        <f t="shared" ca="1" si="44"/>
        <v/>
      </c>
      <c r="F428" s="126" t="str">
        <f t="shared" ca="1" si="45"/>
        <v/>
      </c>
      <c r="G428" s="126" t="str">
        <f t="shared" ca="1" si="46"/>
        <v/>
      </c>
      <c r="H428" s="126" t="str">
        <f t="shared" ca="1" si="47"/>
        <v/>
      </c>
      <c r="J428" s="108"/>
    </row>
    <row r="429" spans="1:10" x14ac:dyDescent="0.35">
      <c r="A429" s="124" t="str">
        <f t="shared" ca="1" si="48"/>
        <v/>
      </c>
      <c r="B429" s="125" t="str">
        <f t="shared" ca="1" si="42"/>
        <v/>
      </c>
      <c r="C429" s="126" t="str">
        <f t="shared" ca="1" si="43"/>
        <v/>
      </c>
      <c r="D429" s="126" t="str">
        <f t="shared" ca="1" si="44"/>
        <v/>
      </c>
      <c r="F429" s="126" t="str">
        <f t="shared" ca="1" si="45"/>
        <v/>
      </c>
      <c r="G429" s="126" t="str">
        <f t="shared" ca="1" si="46"/>
        <v/>
      </c>
      <c r="H429" s="126" t="str">
        <f t="shared" ca="1" si="47"/>
        <v/>
      </c>
      <c r="J429" s="108"/>
    </row>
    <row r="430" spans="1:10" x14ac:dyDescent="0.35">
      <c r="A430" s="124" t="str">
        <f t="shared" ca="1" si="48"/>
        <v/>
      </c>
      <c r="B430" s="125" t="str">
        <f t="shared" ca="1" si="42"/>
        <v/>
      </c>
      <c r="C430" s="126" t="str">
        <f t="shared" ca="1" si="43"/>
        <v/>
      </c>
      <c r="D430" s="126" t="str">
        <f t="shared" ca="1" si="44"/>
        <v/>
      </c>
      <c r="F430" s="126" t="str">
        <f t="shared" ca="1" si="45"/>
        <v/>
      </c>
      <c r="G430" s="126" t="str">
        <f t="shared" ca="1" si="46"/>
        <v/>
      </c>
      <c r="H430" s="126" t="str">
        <f t="shared" ca="1" si="47"/>
        <v/>
      </c>
      <c r="J430" s="108"/>
    </row>
    <row r="431" spans="1:10" x14ac:dyDescent="0.35">
      <c r="A431" s="124" t="str">
        <f t="shared" ca="1" si="48"/>
        <v/>
      </c>
      <c r="B431" s="125" t="str">
        <f t="shared" ca="1" si="42"/>
        <v/>
      </c>
      <c r="C431" s="126" t="str">
        <f t="shared" ca="1" si="43"/>
        <v/>
      </c>
      <c r="D431" s="126" t="str">
        <f t="shared" ca="1" si="44"/>
        <v/>
      </c>
      <c r="F431" s="126" t="str">
        <f t="shared" ca="1" si="45"/>
        <v/>
      </c>
      <c r="G431" s="126" t="str">
        <f t="shared" ca="1" si="46"/>
        <v/>
      </c>
      <c r="H431" s="126" t="str">
        <f t="shared" ca="1" si="47"/>
        <v/>
      </c>
      <c r="J431" s="108"/>
    </row>
    <row r="432" spans="1:10" x14ac:dyDescent="0.35">
      <c r="A432" s="124" t="str">
        <f t="shared" ca="1" si="48"/>
        <v/>
      </c>
      <c r="B432" s="125" t="str">
        <f t="shared" ca="1" si="42"/>
        <v/>
      </c>
      <c r="C432" s="126" t="str">
        <f t="shared" ca="1" si="43"/>
        <v/>
      </c>
      <c r="D432" s="126" t="str">
        <f t="shared" ca="1" si="44"/>
        <v/>
      </c>
      <c r="F432" s="126" t="str">
        <f t="shared" ca="1" si="45"/>
        <v/>
      </c>
      <c r="G432" s="126" t="str">
        <f t="shared" ca="1" si="46"/>
        <v/>
      </c>
      <c r="H432" s="126" t="str">
        <f t="shared" ca="1" si="47"/>
        <v/>
      </c>
      <c r="J432" s="108"/>
    </row>
    <row r="433" spans="1:10" x14ac:dyDescent="0.35">
      <c r="A433" s="124" t="str">
        <f t="shared" ca="1" si="48"/>
        <v/>
      </c>
      <c r="B433" s="125" t="str">
        <f t="shared" ca="1" si="42"/>
        <v/>
      </c>
      <c r="C433" s="126" t="str">
        <f t="shared" ca="1" si="43"/>
        <v/>
      </c>
      <c r="D433" s="126" t="str">
        <f t="shared" ca="1" si="44"/>
        <v/>
      </c>
      <c r="F433" s="126" t="str">
        <f t="shared" ca="1" si="45"/>
        <v/>
      </c>
      <c r="G433" s="126" t="str">
        <f t="shared" ca="1" si="46"/>
        <v/>
      </c>
      <c r="H433" s="126" t="str">
        <f t="shared" ca="1" si="47"/>
        <v/>
      </c>
      <c r="J433" s="108"/>
    </row>
    <row r="434" spans="1:10" x14ac:dyDescent="0.35">
      <c r="A434" s="124" t="str">
        <f t="shared" ca="1" si="48"/>
        <v/>
      </c>
      <c r="B434" s="125" t="str">
        <f t="shared" ca="1" si="42"/>
        <v/>
      </c>
      <c r="C434" s="126" t="str">
        <f t="shared" ca="1" si="43"/>
        <v/>
      </c>
      <c r="D434" s="126" t="str">
        <f t="shared" ca="1" si="44"/>
        <v/>
      </c>
      <c r="F434" s="126" t="str">
        <f t="shared" ca="1" si="45"/>
        <v/>
      </c>
      <c r="G434" s="126" t="str">
        <f t="shared" ca="1" si="46"/>
        <v/>
      </c>
      <c r="H434" s="126" t="str">
        <f t="shared" ca="1" si="47"/>
        <v/>
      </c>
      <c r="J434" s="108"/>
    </row>
    <row r="435" spans="1:10" x14ac:dyDescent="0.35">
      <c r="A435" s="124" t="str">
        <f t="shared" ca="1" si="48"/>
        <v/>
      </c>
      <c r="B435" s="125" t="str">
        <f t="shared" ca="1" si="42"/>
        <v/>
      </c>
      <c r="C435" s="126" t="str">
        <f t="shared" ca="1" si="43"/>
        <v/>
      </c>
      <c r="D435" s="126" t="str">
        <f t="shared" ca="1" si="44"/>
        <v/>
      </c>
      <c r="F435" s="126" t="str">
        <f t="shared" ca="1" si="45"/>
        <v/>
      </c>
      <c r="G435" s="126" t="str">
        <f t="shared" ca="1" si="46"/>
        <v/>
      </c>
      <c r="H435" s="126" t="str">
        <f t="shared" ca="1" si="47"/>
        <v/>
      </c>
      <c r="J435" s="108"/>
    </row>
    <row r="436" spans="1:10" x14ac:dyDescent="0.35">
      <c r="A436" s="124" t="str">
        <f t="shared" ca="1" si="48"/>
        <v/>
      </c>
      <c r="B436" s="125" t="str">
        <f t="shared" ca="1" si="42"/>
        <v/>
      </c>
      <c r="C436" s="126" t="str">
        <f t="shared" ca="1" si="43"/>
        <v/>
      </c>
      <c r="D436" s="126" t="str">
        <f t="shared" ca="1" si="44"/>
        <v/>
      </c>
      <c r="F436" s="126" t="str">
        <f t="shared" ca="1" si="45"/>
        <v/>
      </c>
      <c r="G436" s="126" t="str">
        <f t="shared" ca="1" si="46"/>
        <v/>
      </c>
      <c r="H436" s="126" t="str">
        <f t="shared" ca="1" si="47"/>
        <v/>
      </c>
      <c r="J436" s="108"/>
    </row>
    <row r="437" spans="1:10" x14ac:dyDescent="0.35">
      <c r="A437" s="124" t="str">
        <f t="shared" ca="1" si="48"/>
        <v/>
      </c>
      <c r="B437" s="125" t="str">
        <f t="shared" ca="1" si="42"/>
        <v/>
      </c>
      <c r="C437" s="126" t="str">
        <f t="shared" ca="1" si="43"/>
        <v/>
      </c>
      <c r="D437" s="126" t="str">
        <f t="shared" ca="1" si="44"/>
        <v/>
      </c>
      <c r="F437" s="126" t="str">
        <f t="shared" ca="1" si="45"/>
        <v/>
      </c>
      <c r="G437" s="126" t="str">
        <f t="shared" ca="1" si="46"/>
        <v/>
      </c>
      <c r="H437" s="126" t="str">
        <f t="shared" ca="1" si="47"/>
        <v/>
      </c>
      <c r="J437" s="108"/>
    </row>
    <row r="438" spans="1:10" x14ac:dyDescent="0.35">
      <c r="A438" s="124" t="str">
        <f t="shared" ca="1" si="48"/>
        <v/>
      </c>
      <c r="B438" s="125" t="str">
        <f t="shared" ca="1" si="42"/>
        <v/>
      </c>
      <c r="C438" s="126" t="str">
        <f t="shared" ca="1" si="43"/>
        <v/>
      </c>
      <c r="D438" s="126" t="str">
        <f t="shared" ca="1" si="44"/>
        <v/>
      </c>
      <c r="F438" s="126" t="str">
        <f t="shared" ca="1" si="45"/>
        <v/>
      </c>
      <c r="G438" s="126" t="str">
        <f t="shared" ca="1" si="46"/>
        <v/>
      </c>
      <c r="H438" s="126" t="str">
        <f t="shared" ca="1" si="47"/>
        <v/>
      </c>
      <c r="J438" s="108"/>
    </row>
    <row r="439" spans="1:10" x14ac:dyDescent="0.35">
      <c r="A439" s="124" t="str">
        <f t="shared" ca="1" si="48"/>
        <v/>
      </c>
      <c r="B439" s="125" t="str">
        <f t="shared" ca="1" si="42"/>
        <v/>
      </c>
      <c r="C439" s="126" t="str">
        <f t="shared" ca="1" si="43"/>
        <v/>
      </c>
      <c r="D439" s="126" t="str">
        <f t="shared" ca="1" si="44"/>
        <v/>
      </c>
      <c r="F439" s="126" t="str">
        <f t="shared" ca="1" si="45"/>
        <v/>
      </c>
      <c r="G439" s="126" t="str">
        <f t="shared" ca="1" si="46"/>
        <v/>
      </c>
      <c r="H439" s="126" t="str">
        <f t="shared" ca="1" si="47"/>
        <v/>
      </c>
      <c r="J439" s="108"/>
    </row>
    <row r="440" spans="1:10" x14ac:dyDescent="0.35">
      <c r="A440" s="124" t="str">
        <f t="shared" ca="1" si="48"/>
        <v/>
      </c>
      <c r="B440" s="125" t="str">
        <f t="shared" ca="1" si="42"/>
        <v/>
      </c>
      <c r="C440" s="126" t="str">
        <f t="shared" ca="1" si="43"/>
        <v/>
      </c>
      <c r="D440" s="126" t="str">
        <f t="shared" ca="1" si="44"/>
        <v/>
      </c>
      <c r="F440" s="126" t="str">
        <f t="shared" ca="1" si="45"/>
        <v/>
      </c>
      <c r="G440" s="126" t="str">
        <f t="shared" ca="1" si="46"/>
        <v/>
      </c>
      <c r="H440" s="126" t="str">
        <f t="shared" ca="1" si="47"/>
        <v/>
      </c>
      <c r="J440" s="108"/>
    </row>
    <row r="441" spans="1:10" x14ac:dyDescent="0.35">
      <c r="A441" s="124" t="str">
        <f t="shared" ca="1" si="48"/>
        <v/>
      </c>
      <c r="B441" s="125" t="str">
        <f t="shared" ca="1" si="42"/>
        <v/>
      </c>
      <c r="C441" s="126" t="str">
        <f t="shared" ca="1" si="43"/>
        <v/>
      </c>
      <c r="D441" s="126" t="str">
        <f t="shared" ca="1" si="44"/>
        <v/>
      </c>
      <c r="F441" s="126" t="str">
        <f t="shared" ca="1" si="45"/>
        <v/>
      </c>
      <c r="G441" s="126" t="str">
        <f t="shared" ca="1" si="46"/>
        <v/>
      </c>
      <c r="H441" s="126" t="str">
        <f t="shared" ca="1" si="47"/>
        <v/>
      </c>
      <c r="J441" s="108"/>
    </row>
    <row r="442" spans="1:10" x14ac:dyDescent="0.35">
      <c r="A442" s="124" t="str">
        <f t="shared" ca="1" si="48"/>
        <v/>
      </c>
      <c r="B442" s="125" t="str">
        <f t="shared" ca="1" si="42"/>
        <v/>
      </c>
      <c r="C442" s="126" t="str">
        <f t="shared" ca="1" si="43"/>
        <v/>
      </c>
      <c r="D442" s="126" t="str">
        <f t="shared" ca="1" si="44"/>
        <v/>
      </c>
      <c r="F442" s="126" t="str">
        <f t="shared" ca="1" si="45"/>
        <v/>
      </c>
      <c r="G442" s="126" t="str">
        <f t="shared" ca="1" si="46"/>
        <v/>
      </c>
      <c r="H442" s="126" t="str">
        <f t="shared" ca="1" si="47"/>
        <v/>
      </c>
      <c r="J442" s="108"/>
    </row>
    <row r="443" spans="1:10" x14ac:dyDescent="0.35">
      <c r="A443" s="124" t="str">
        <f t="shared" ca="1" si="48"/>
        <v/>
      </c>
      <c r="B443" s="125" t="str">
        <f t="shared" ca="1" si="42"/>
        <v/>
      </c>
      <c r="C443" s="126" t="str">
        <f t="shared" ca="1" si="43"/>
        <v/>
      </c>
      <c r="D443" s="126" t="str">
        <f t="shared" ca="1" si="44"/>
        <v/>
      </c>
      <c r="F443" s="126" t="str">
        <f t="shared" ca="1" si="45"/>
        <v/>
      </c>
      <c r="G443" s="126" t="str">
        <f t="shared" ca="1" si="46"/>
        <v/>
      </c>
      <c r="H443" s="126" t="str">
        <f t="shared" ca="1" si="47"/>
        <v/>
      </c>
      <c r="J443" s="108"/>
    </row>
    <row r="444" spans="1:10" x14ac:dyDescent="0.35">
      <c r="A444" s="124" t="str">
        <f t="shared" ca="1" si="48"/>
        <v/>
      </c>
      <c r="B444" s="125" t="str">
        <f t="shared" ca="1" si="42"/>
        <v/>
      </c>
      <c r="C444" s="126" t="str">
        <f t="shared" ca="1" si="43"/>
        <v/>
      </c>
      <c r="D444" s="126" t="str">
        <f t="shared" ca="1" si="44"/>
        <v/>
      </c>
      <c r="F444" s="126" t="str">
        <f t="shared" ca="1" si="45"/>
        <v/>
      </c>
      <c r="G444" s="126" t="str">
        <f t="shared" ca="1" si="46"/>
        <v/>
      </c>
      <c r="H444" s="126" t="str">
        <f t="shared" ca="1" si="47"/>
        <v/>
      </c>
      <c r="J444" s="108"/>
    </row>
    <row r="445" spans="1:10" x14ac:dyDescent="0.35">
      <c r="A445" s="124" t="str">
        <f t="shared" ca="1" si="48"/>
        <v/>
      </c>
      <c r="B445" s="125" t="str">
        <f t="shared" ca="1" si="42"/>
        <v/>
      </c>
      <c r="C445" s="126" t="str">
        <f t="shared" ca="1" si="43"/>
        <v/>
      </c>
      <c r="D445" s="126" t="str">
        <f t="shared" ca="1" si="44"/>
        <v/>
      </c>
      <c r="F445" s="126" t="str">
        <f t="shared" ca="1" si="45"/>
        <v/>
      </c>
      <c r="G445" s="126" t="str">
        <f t="shared" ca="1" si="46"/>
        <v/>
      </c>
      <c r="H445" s="126" t="str">
        <f t="shared" ca="1" si="47"/>
        <v/>
      </c>
      <c r="J445" s="108"/>
    </row>
    <row r="446" spans="1:10" x14ac:dyDescent="0.35">
      <c r="A446" s="124" t="str">
        <f t="shared" ca="1" si="48"/>
        <v/>
      </c>
      <c r="B446" s="125" t="str">
        <f t="shared" ca="1" si="42"/>
        <v/>
      </c>
      <c r="C446" s="126" t="str">
        <f t="shared" ca="1" si="43"/>
        <v/>
      </c>
      <c r="D446" s="126" t="str">
        <f t="shared" ca="1" si="44"/>
        <v/>
      </c>
      <c r="F446" s="126" t="str">
        <f t="shared" ca="1" si="45"/>
        <v/>
      </c>
      <c r="G446" s="126" t="str">
        <f t="shared" ca="1" si="46"/>
        <v/>
      </c>
      <c r="H446" s="126" t="str">
        <f t="shared" ca="1" si="47"/>
        <v/>
      </c>
      <c r="J446" s="108"/>
    </row>
    <row r="447" spans="1:10" x14ac:dyDescent="0.35">
      <c r="A447" s="124" t="str">
        <f t="shared" ca="1" si="48"/>
        <v/>
      </c>
      <c r="B447" s="125" t="str">
        <f t="shared" ca="1" si="42"/>
        <v/>
      </c>
      <c r="C447" s="126" t="str">
        <f t="shared" ca="1" si="43"/>
        <v/>
      </c>
      <c r="D447" s="126" t="str">
        <f t="shared" ca="1" si="44"/>
        <v/>
      </c>
      <c r="F447" s="126" t="str">
        <f t="shared" ca="1" si="45"/>
        <v/>
      </c>
      <c r="G447" s="126" t="str">
        <f t="shared" ca="1" si="46"/>
        <v/>
      </c>
      <c r="H447" s="126" t="str">
        <f t="shared" ca="1" si="47"/>
        <v/>
      </c>
      <c r="J447" s="108"/>
    </row>
    <row r="448" spans="1:10" x14ac:dyDescent="0.35">
      <c r="A448" s="124" t="str">
        <f t="shared" ca="1" si="48"/>
        <v/>
      </c>
      <c r="B448" s="125" t="str">
        <f t="shared" ca="1" si="42"/>
        <v/>
      </c>
      <c r="C448" s="126" t="str">
        <f t="shared" ca="1" si="43"/>
        <v/>
      </c>
      <c r="D448" s="126" t="str">
        <f t="shared" ca="1" si="44"/>
        <v/>
      </c>
      <c r="F448" s="126" t="str">
        <f t="shared" ca="1" si="45"/>
        <v/>
      </c>
      <c r="G448" s="126" t="str">
        <f t="shared" ca="1" si="46"/>
        <v/>
      </c>
      <c r="H448" s="126" t="str">
        <f t="shared" ca="1" si="47"/>
        <v/>
      </c>
      <c r="J448" s="108"/>
    </row>
    <row r="449" spans="1:10" x14ac:dyDescent="0.35">
      <c r="A449" s="124" t="str">
        <f t="shared" ca="1" si="48"/>
        <v/>
      </c>
      <c r="B449" s="125" t="str">
        <f t="shared" ca="1" si="42"/>
        <v/>
      </c>
      <c r="C449" s="126" t="str">
        <f t="shared" ca="1" si="43"/>
        <v/>
      </c>
      <c r="D449" s="126" t="str">
        <f t="shared" ca="1" si="44"/>
        <v/>
      </c>
      <c r="F449" s="126" t="str">
        <f t="shared" ca="1" si="45"/>
        <v/>
      </c>
      <c r="G449" s="126" t="str">
        <f t="shared" ca="1" si="46"/>
        <v/>
      </c>
      <c r="H449" s="126" t="str">
        <f t="shared" ca="1" si="47"/>
        <v/>
      </c>
      <c r="J449" s="108"/>
    </row>
    <row r="450" spans="1:10" x14ac:dyDescent="0.35">
      <c r="A450" s="124" t="str">
        <f t="shared" ca="1" si="48"/>
        <v/>
      </c>
      <c r="B450" s="125" t="str">
        <f t="shared" ca="1" si="42"/>
        <v/>
      </c>
      <c r="C450" s="126" t="str">
        <f t="shared" ca="1" si="43"/>
        <v/>
      </c>
      <c r="D450" s="126" t="str">
        <f t="shared" ca="1" si="44"/>
        <v/>
      </c>
      <c r="F450" s="126" t="str">
        <f t="shared" ca="1" si="45"/>
        <v/>
      </c>
      <c r="G450" s="126" t="str">
        <f t="shared" ca="1" si="46"/>
        <v/>
      </c>
      <c r="H450" s="126" t="str">
        <f t="shared" ca="1" si="47"/>
        <v/>
      </c>
      <c r="J450" s="108"/>
    </row>
    <row r="451" spans="1:10" x14ac:dyDescent="0.35">
      <c r="A451" s="124" t="str">
        <f t="shared" ca="1" si="48"/>
        <v/>
      </c>
      <c r="B451" s="125" t="str">
        <f t="shared" ca="1" si="42"/>
        <v/>
      </c>
      <c r="C451" s="126" t="str">
        <f t="shared" ca="1" si="43"/>
        <v/>
      </c>
      <c r="D451" s="126" t="str">
        <f t="shared" ca="1" si="44"/>
        <v/>
      </c>
      <c r="F451" s="126" t="str">
        <f t="shared" ca="1" si="45"/>
        <v/>
      </c>
      <c r="G451" s="126" t="str">
        <f t="shared" ca="1" si="46"/>
        <v/>
      </c>
      <c r="H451" s="126" t="str">
        <f t="shared" ca="1" si="47"/>
        <v/>
      </c>
      <c r="J451" s="108"/>
    </row>
    <row r="452" spans="1:10" x14ac:dyDescent="0.35">
      <c r="A452" s="124" t="str">
        <f t="shared" ca="1" si="48"/>
        <v/>
      </c>
      <c r="B452" s="125" t="str">
        <f t="shared" ca="1" si="42"/>
        <v/>
      </c>
      <c r="C452" s="126" t="str">
        <f t="shared" ca="1" si="43"/>
        <v/>
      </c>
      <c r="D452" s="126" t="str">
        <f t="shared" ca="1" si="44"/>
        <v/>
      </c>
      <c r="F452" s="126" t="str">
        <f t="shared" ca="1" si="45"/>
        <v/>
      </c>
      <c r="G452" s="126" t="str">
        <f t="shared" ca="1" si="46"/>
        <v/>
      </c>
      <c r="H452" s="126" t="str">
        <f t="shared" ca="1" si="47"/>
        <v/>
      </c>
      <c r="J452" s="108"/>
    </row>
    <row r="453" spans="1:10" x14ac:dyDescent="0.35">
      <c r="A453" s="124" t="str">
        <f t="shared" ca="1" si="48"/>
        <v/>
      </c>
      <c r="B453" s="125" t="str">
        <f t="shared" ca="1" si="42"/>
        <v/>
      </c>
      <c r="C453" s="126" t="str">
        <f t="shared" ca="1" si="43"/>
        <v/>
      </c>
      <c r="D453" s="126" t="str">
        <f t="shared" ca="1" si="44"/>
        <v/>
      </c>
      <c r="F453" s="126" t="str">
        <f t="shared" ca="1" si="45"/>
        <v/>
      </c>
      <c r="G453" s="126" t="str">
        <f t="shared" ca="1" si="46"/>
        <v/>
      </c>
      <c r="H453" s="126" t="str">
        <f t="shared" ca="1" si="47"/>
        <v/>
      </c>
      <c r="J453" s="108"/>
    </row>
    <row r="454" spans="1:10" x14ac:dyDescent="0.35">
      <c r="A454" s="124" t="str">
        <f t="shared" ca="1" si="48"/>
        <v/>
      </c>
      <c r="B454" s="125" t="str">
        <f t="shared" ca="1" si="42"/>
        <v/>
      </c>
      <c r="C454" s="126" t="str">
        <f t="shared" ca="1" si="43"/>
        <v/>
      </c>
      <c r="D454" s="126" t="str">
        <f t="shared" ca="1" si="44"/>
        <v/>
      </c>
      <c r="F454" s="126" t="str">
        <f t="shared" ca="1" si="45"/>
        <v/>
      </c>
      <c r="G454" s="126" t="str">
        <f t="shared" ca="1" si="46"/>
        <v/>
      </c>
      <c r="H454" s="126" t="str">
        <f t="shared" ca="1" si="47"/>
        <v/>
      </c>
      <c r="J454" s="108"/>
    </row>
    <row r="455" spans="1:10" x14ac:dyDescent="0.35">
      <c r="A455" s="124" t="str">
        <f t="shared" ca="1" si="48"/>
        <v/>
      </c>
      <c r="B455" s="125" t="str">
        <f t="shared" ca="1" si="42"/>
        <v/>
      </c>
      <c r="C455" s="126" t="str">
        <f t="shared" ca="1" si="43"/>
        <v/>
      </c>
      <c r="D455" s="126" t="str">
        <f t="shared" ca="1" si="44"/>
        <v/>
      </c>
      <c r="F455" s="126" t="str">
        <f t="shared" ca="1" si="45"/>
        <v/>
      </c>
      <c r="G455" s="126" t="str">
        <f t="shared" ca="1" si="46"/>
        <v/>
      </c>
      <c r="H455" s="126" t="str">
        <f t="shared" ca="1" si="47"/>
        <v/>
      </c>
      <c r="J455" s="108"/>
    </row>
    <row r="456" spans="1:10" x14ac:dyDescent="0.35">
      <c r="A456" s="124" t="str">
        <f t="shared" ca="1" si="48"/>
        <v/>
      </c>
      <c r="B456" s="125" t="str">
        <f t="shared" ca="1" si="42"/>
        <v/>
      </c>
      <c r="C456" s="126" t="str">
        <f t="shared" ca="1" si="43"/>
        <v/>
      </c>
      <c r="D456" s="126" t="str">
        <f t="shared" ca="1" si="44"/>
        <v/>
      </c>
      <c r="F456" s="126" t="str">
        <f t="shared" ca="1" si="45"/>
        <v/>
      </c>
      <c r="G456" s="126" t="str">
        <f t="shared" ca="1" si="46"/>
        <v/>
      </c>
      <c r="H456" s="126" t="str">
        <f t="shared" ca="1" si="47"/>
        <v/>
      </c>
      <c r="J456" s="108"/>
    </row>
    <row r="457" spans="1:10" x14ac:dyDescent="0.35">
      <c r="A457" s="124" t="str">
        <f t="shared" ca="1" si="48"/>
        <v/>
      </c>
      <c r="B457" s="125" t="str">
        <f t="shared" ca="1" si="42"/>
        <v/>
      </c>
      <c r="C457" s="126" t="str">
        <f t="shared" ca="1" si="43"/>
        <v/>
      </c>
      <c r="D457" s="126" t="str">
        <f t="shared" ca="1" si="44"/>
        <v/>
      </c>
      <c r="F457" s="126" t="str">
        <f t="shared" ca="1" si="45"/>
        <v/>
      </c>
      <c r="G457" s="126" t="str">
        <f t="shared" ca="1" si="46"/>
        <v/>
      </c>
      <c r="H457" s="126" t="str">
        <f t="shared" ca="1" si="47"/>
        <v/>
      </c>
      <c r="J457" s="108"/>
    </row>
    <row r="458" spans="1:10" x14ac:dyDescent="0.35">
      <c r="A458" s="124" t="str">
        <f t="shared" ca="1" si="48"/>
        <v/>
      </c>
      <c r="B458" s="125" t="str">
        <f t="shared" ca="1" si="42"/>
        <v/>
      </c>
      <c r="C458" s="126" t="str">
        <f t="shared" ca="1" si="43"/>
        <v/>
      </c>
      <c r="D458" s="126" t="str">
        <f t="shared" ca="1" si="44"/>
        <v/>
      </c>
      <c r="F458" s="126" t="str">
        <f t="shared" ca="1" si="45"/>
        <v/>
      </c>
      <c r="G458" s="126" t="str">
        <f t="shared" ca="1" si="46"/>
        <v/>
      </c>
      <c r="H458" s="126" t="str">
        <f t="shared" ca="1" si="47"/>
        <v/>
      </c>
      <c r="J458" s="108"/>
    </row>
    <row r="459" spans="1:10" x14ac:dyDescent="0.35">
      <c r="A459" s="124" t="str">
        <f t="shared" ca="1" si="48"/>
        <v/>
      </c>
      <c r="B459" s="125" t="str">
        <f t="shared" ca="1" si="42"/>
        <v/>
      </c>
      <c r="C459" s="126" t="str">
        <f t="shared" ca="1" si="43"/>
        <v/>
      </c>
      <c r="D459" s="126" t="str">
        <f t="shared" ca="1" si="44"/>
        <v/>
      </c>
      <c r="F459" s="126" t="str">
        <f t="shared" ca="1" si="45"/>
        <v/>
      </c>
      <c r="G459" s="126" t="str">
        <f t="shared" ca="1" si="46"/>
        <v/>
      </c>
      <c r="H459" s="126" t="str">
        <f t="shared" ca="1" si="47"/>
        <v/>
      </c>
      <c r="J459" s="108"/>
    </row>
    <row r="460" spans="1:10" x14ac:dyDescent="0.35">
      <c r="A460" s="124" t="str">
        <f t="shared" ca="1" si="48"/>
        <v/>
      </c>
      <c r="B460" s="125" t="str">
        <f t="shared" ca="1" si="42"/>
        <v/>
      </c>
      <c r="C460" s="126" t="str">
        <f t="shared" ca="1" si="43"/>
        <v/>
      </c>
      <c r="D460" s="126" t="str">
        <f t="shared" ca="1" si="44"/>
        <v/>
      </c>
      <c r="F460" s="126" t="str">
        <f t="shared" ca="1" si="45"/>
        <v/>
      </c>
      <c r="G460" s="126" t="str">
        <f t="shared" ca="1" si="46"/>
        <v/>
      </c>
      <c r="H460" s="126" t="str">
        <f t="shared" ca="1" si="47"/>
        <v/>
      </c>
      <c r="J460" s="108"/>
    </row>
    <row r="461" spans="1:10" x14ac:dyDescent="0.35">
      <c r="A461" s="124" t="str">
        <f t="shared" ca="1" si="48"/>
        <v/>
      </c>
      <c r="B461" s="125" t="str">
        <f t="shared" ca="1" si="42"/>
        <v/>
      </c>
      <c r="C461" s="126" t="str">
        <f t="shared" ca="1" si="43"/>
        <v/>
      </c>
      <c r="D461" s="126" t="str">
        <f t="shared" ca="1" si="44"/>
        <v/>
      </c>
      <c r="F461" s="126" t="str">
        <f t="shared" ca="1" si="45"/>
        <v/>
      </c>
      <c r="G461" s="126" t="str">
        <f t="shared" ca="1" si="46"/>
        <v/>
      </c>
      <c r="H461" s="126" t="str">
        <f t="shared" ca="1" si="47"/>
        <v/>
      </c>
      <c r="J461" s="108"/>
    </row>
    <row r="462" spans="1:10" x14ac:dyDescent="0.35">
      <c r="A462" s="124" t="str">
        <f t="shared" ca="1" si="48"/>
        <v/>
      </c>
      <c r="B462" s="125" t="str">
        <f t="shared" ca="1" si="42"/>
        <v/>
      </c>
      <c r="C462" s="126" t="str">
        <f t="shared" ca="1" si="43"/>
        <v/>
      </c>
      <c r="D462" s="126" t="str">
        <f t="shared" ca="1" si="44"/>
        <v/>
      </c>
      <c r="F462" s="126" t="str">
        <f t="shared" ca="1" si="45"/>
        <v/>
      </c>
      <c r="G462" s="126" t="str">
        <f t="shared" ca="1" si="46"/>
        <v/>
      </c>
      <c r="H462" s="126" t="str">
        <f t="shared" ca="1" si="47"/>
        <v/>
      </c>
      <c r="J462" s="108"/>
    </row>
    <row r="463" spans="1:10" x14ac:dyDescent="0.35">
      <c r="A463" s="124" t="str">
        <f t="shared" ca="1" si="48"/>
        <v/>
      </c>
      <c r="B463" s="125" t="str">
        <f t="shared" ca="1" si="42"/>
        <v/>
      </c>
      <c r="C463" s="126" t="str">
        <f t="shared" ca="1" si="43"/>
        <v/>
      </c>
      <c r="D463" s="126" t="str">
        <f t="shared" ca="1" si="44"/>
        <v/>
      </c>
      <c r="F463" s="126" t="str">
        <f t="shared" ca="1" si="45"/>
        <v/>
      </c>
      <c r="G463" s="126" t="str">
        <f t="shared" ca="1" si="46"/>
        <v/>
      </c>
      <c r="H463" s="126" t="str">
        <f t="shared" ca="1" si="47"/>
        <v/>
      </c>
      <c r="J463" s="108"/>
    </row>
    <row r="464" spans="1:10" x14ac:dyDescent="0.35">
      <c r="A464" s="124" t="str">
        <f t="shared" ca="1" si="48"/>
        <v/>
      </c>
      <c r="B464" s="125" t="str">
        <f t="shared" ca="1" si="42"/>
        <v/>
      </c>
      <c r="C464" s="126" t="str">
        <f t="shared" ca="1" si="43"/>
        <v/>
      </c>
      <c r="D464" s="126" t="str">
        <f t="shared" ca="1" si="44"/>
        <v/>
      </c>
      <c r="F464" s="126" t="str">
        <f t="shared" ca="1" si="45"/>
        <v/>
      </c>
      <c r="G464" s="126" t="str">
        <f t="shared" ca="1" si="46"/>
        <v/>
      </c>
      <c r="H464" s="126" t="str">
        <f t="shared" ca="1" si="47"/>
        <v/>
      </c>
      <c r="J464" s="108"/>
    </row>
    <row r="465" spans="1:10" x14ac:dyDescent="0.35">
      <c r="A465" s="124" t="str">
        <f t="shared" ca="1" si="48"/>
        <v/>
      </c>
      <c r="B465" s="125" t="str">
        <f t="shared" ca="1" si="42"/>
        <v/>
      </c>
      <c r="C465" s="126" t="str">
        <f t="shared" ca="1" si="43"/>
        <v/>
      </c>
      <c r="D465" s="126" t="str">
        <f t="shared" ca="1" si="44"/>
        <v/>
      </c>
      <c r="F465" s="126" t="str">
        <f t="shared" ca="1" si="45"/>
        <v/>
      </c>
      <c r="G465" s="126" t="str">
        <f t="shared" ca="1" si="46"/>
        <v/>
      </c>
      <c r="H465" s="126" t="str">
        <f t="shared" ca="1" si="47"/>
        <v/>
      </c>
      <c r="J465" s="108"/>
    </row>
    <row r="466" spans="1:10" x14ac:dyDescent="0.35">
      <c r="A466" s="124" t="str">
        <f t="shared" ca="1" si="48"/>
        <v/>
      </c>
      <c r="B466" s="125" t="str">
        <f t="shared" ca="1" si="42"/>
        <v/>
      </c>
      <c r="C466" s="126" t="str">
        <f t="shared" ca="1" si="43"/>
        <v/>
      </c>
      <c r="D466" s="126" t="str">
        <f t="shared" ca="1" si="44"/>
        <v/>
      </c>
      <c r="F466" s="126" t="str">
        <f t="shared" ca="1" si="45"/>
        <v/>
      </c>
      <c r="G466" s="126" t="str">
        <f t="shared" ca="1" si="46"/>
        <v/>
      </c>
      <c r="H466" s="126" t="str">
        <f t="shared" ca="1" si="47"/>
        <v/>
      </c>
      <c r="J466" s="108"/>
    </row>
    <row r="467" spans="1:10" x14ac:dyDescent="0.35">
      <c r="A467" s="124" t="str">
        <f t="shared" ca="1" si="48"/>
        <v/>
      </c>
      <c r="B467" s="125" t="str">
        <f t="shared" ca="1" si="42"/>
        <v/>
      </c>
      <c r="C467" s="126" t="str">
        <f t="shared" ca="1" si="43"/>
        <v/>
      </c>
      <c r="D467" s="126" t="str">
        <f t="shared" ca="1" si="44"/>
        <v/>
      </c>
      <c r="F467" s="126" t="str">
        <f t="shared" ca="1" si="45"/>
        <v/>
      </c>
      <c r="G467" s="126" t="str">
        <f t="shared" ca="1" si="46"/>
        <v/>
      </c>
      <c r="H467" s="126" t="str">
        <f t="shared" ca="1" si="47"/>
        <v/>
      </c>
      <c r="J467" s="108"/>
    </row>
    <row r="468" spans="1:10" x14ac:dyDescent="0.35">
      <c r="A468" s="124" t="str">
        <f t="shared" ca="1" si="48"/>
        <v/>
      </c>
      <c r="B468" s="125" t="str">
        <f t="shared" ref="B468:B531" ca="1" si="49">IF(A468="","",IF($K$13=26,(A468-1)*14+$D$9,IF($K$13=52,(A468-1)*7+$D$9,DATE(YEAR($D$9),MONTH($D$9)+(A468-1)*$L$13,IF($K$13=24,IF((MOD(A468-1,2))=1,DAY($D$9)+14,DAY($D$9)),DAY($D$9))))))</f>
        <v/>
      </c>
      <c r="C468" s="126" t="str">
        <f t="shared" ref="C468:C531" ca="1" si="50">IF(A468="","",IF(A468=$D$12,H467+D468,IF(IF($E$15,$D$15,$D$14)&gt;H467+D468,H467+D468,IF($E$15,$D$15,$D$14))))</f>
        <v/>
      </c>
      <c r="D468" s="126" t="str">
        <f t="shared" ref="D468:D531" ca="1" si="51">IF(B468="","",IF(roundOpt,ROUND((B468-B467)*$H$5*G467,2),(B468-B467)*$H$5*G467))</f>
        <v/>
      </c>
      <c r="F468" s="126" t="str">
        <f t="shared" ref="F468:F531" ca="1" si="52">IF(B468="","",IF(C468&gt;F467+D468,0,F467+D468-C468))</f>
        <v/>
      </c>
      <c r="G468" s="126" t="str">
        <f t="shared" ref="G468:G531" ca="1" si="53">IF(B468="","",IF(C468&gt;D468+F467,G467+F467+D468-C468,G467))</f>
        <v/>
      </c>
      <c r="H468" s="126" t="str">
        <f t="shared" ref="H468:H531" ca="1" si="54">IF(B468="","",G468+F468)</f>
        <v/>
      </c>
      <c r="J468" s="108"/>
    </row>
    <row r="469" spans="1:10" x14ac:dyDescent="0.35">
      <c r="A469" s="124" t="str">
        <f t="shared" ca="1" si="48"/>
        <v/>
      </c>
      <c r="B469" s="125" t="str">
        <f t="shared" ca="1" si="49"/>
        <v/>
      </c>
      <c r="C469" s="126" t="str">
        <f t="shared" ca="1" si="50"/>
        <v/>
      </c>
      <c r="D469" s="126" t="str">
        <f t="shared" ca="1" si="51"/>
        <v/>
      </c>
      <c r="F469" s="126" t="str">
        <f t="shared" ca="1" si="52"/>
        <v/>
      </c>
      <c r="G469" s="126" t="str">
        <f t="shared" ca="1" si="53"/>
        <v/>
      </c>
      <c r="H469" s="126" t="str">
        <f t="shared" ca="1" si="54"/>
        <v/>
      </c>
      <c r="J469" s="108"/>
    </row>
    <row r="470" spans="1:10" x14ac:dyDescent="0.35">
      <c r="A470" s="124" t="str">
        <f t="shared" ref="A470:A533" ca="1" si="55">IF(OR(H469&lt;=0,H469=""),"",OFFSET(A470,-1,0,1,1)+1)</f>
        <v/>
      </c>
      <c r="B470" s="125" t="str">
        <f t="shared" ca="1" si="49"/>
        <v/>
      </c>
      <c r="C470" s="126" t="str">
        <f t="shared" ca="1" si="50"/>
        <v/>
      </c>
      <c r="D470" s="126" t="str">
        <f t="shared" ca="1" si="51"/>
        <v/>
      </c>
      <c r="F470" s="126" t="str">
        <f t="shared" ca="1" si="52"/>
        <v/>
      </c>
      <c r="G470" s="126" t="str">
        <f t="shared" ca="1" si="53"/>
        <v/>
      </c>
      <c r="H470" s="126" t="str">
        <f t="shared" ca="1" si="54"/>
        <v/>
      </c>
      <c r="J470" s="108"/>
    </row>
    <row r="471" spans="1:10" x14ac:dyDescent="0.35">
      <c r="A471" s="124" t="str">
        <f t="shared" ca="1" si="55"/>
        <v/>
      </c>
      <c r="B471" s="125" t="str">
        <f t="shared" ca="1" si="49"/>
        <v/>
      </c>
      <c r="C471" s="126" t="str">
        <f t="shared" ca="1" si="50"/>
        <v/>
      </c>
      <c r="D471" s="126" t="str">
        <f t="shared" ca="1" si="51"/>
        <v/>
      </c>
      <c r="F471" s="126" t="str">
        <f t="shared" ca="1" si="52"/>
        <v/>
      </c>
      <c r="G471" s="126" t="str">
        <f t="shared" ca="1" si="53"/>
        <v/>
      </c>
      <c r="H471" s="126" t="str">
        <f t="shared" ca="1" si="54"/>
        <v/>
      </c>
      <c r="J471" s="108"/>
    </row>
    <row r="472" spans="1:10" x14ac:dyDescent="0.35">
      <c r="A472" s="124" t="str">
        <f t="shared" ca="1" si="55"/>
        <v/>
      </c>
      <c r="B472" s="125" t="str">
        <f t="shared" ca="1" si="49"/>
        <v/>
      </c>
      <c r="C472" s="126" t="str">
        <f t="shared" ca="1" si="50"/>
        <v/>
      </c>
      <c r="D472" s="126" t="str">
        <f t="shared" ca="1" si="51"/>
        <v/>
      </c>
      <c r="F472" s="126" t="str">
        <f t="shared" ca="1" si="52"/>
        <v/>
      </c>
      <c r="G472" s="126" t="str">
        <f t="shared" ca="1" si="53"/>
        <v/>
      </c>
      <c r="H472" s="126" t="str">
        <f t="shared" ca="1" si="54"/>
        <v/>
      </c>
      <c r="J472" s="108"/>
    </row>
    <row r="473" spans="1:10" x14ac:dyDescent="0.35">
      <c r="A473" s="124" t="str">
        <f t="shared" ca="1" si="55"/>
        <v/>
      </c>
      <c r="B473" s="125" t="str">
        <f t="shared" ca="1" si="49"/>
        <v/>
      </c>
      <c r="C473" s="126" t="str">
        <f t="shared" ca="1" si="50"/>
        <v/>
      </c>
      <c r="D473" s="126" t="str">
        <f t="shared" ca="1" si="51"/>
        <v/>
      </c>
      <c r="F473" s="126" t="str">
        <f t="shared" ca="1" si="52"/>
        <v/>
      </c>
      <c r="G473" s="126" t="str">
        <f t="shared" ca="1" si="53"/>
        <v/>
      </c>
      <c r="H473" s="126" t="str">
        <f t="shared" ca="1" si="54"/>
        <v/>
      </c>
      <c r="J473" s="108"/>
    </row>
    <row r="474" spans="1:10" x14ac:dyDescent="0.35">
      <c r="A474" s="124" t="str">
        <f t="shared" ca="1" si="55"/>
        <v/>
      </c>
      <c r="B474" s="125" t="str">
        <f t="shared" ca="1" si="49"/>
        <v/>
      </c>
      <c r="C474" s="126" t="str">
        <f t="shared" ca="1" si="50"/>
        <v/>
      </c>
      <c r="D474" s="126" t="str">
        <f t="shared" ca="1" si="51"/>
        <v/>
      </c>
      <c r="F474" s="126" t="str">
        <f t="shared" ca="1" si="52"/>
        <v/>
      </c>
      <c r="G474" s="126" t="str">
        <f t="shared" ca="1" si="53"/>
        <v/>
      </c>
      <c r="H474" s="126" t="str">
        <f t="shared" ca="1" si="54"/>
        <v/>
      </c>
      <c r="J474" s="108"/>
    </row>
    <row r="475" spans="1:10" x14ac:dyDescent="0.35">
      <c r="A475" s="124" t="str">
        <f t="shared" ca="1" si="55"/>
        <v/>
      </c>
      <c r="B475" s="125" t="str">
        <f t="shared" ca="1" si="49"/>
        <v/>
      </c>
      <c r="C475" s="126" t="str">
        <f t="shared" ca="1" si="50"/>
        <v/>
      </c>
      <c r="D475" s="126" t="str">
        <f t="shared" ca="1" si="51"/>
        <v/>
      </c>
      <c r="F475" s="126" t="str">
        <f t="shared" ca="1" si="52"/>
        <v/>
      </c>
      <c r="G475" s="126" t="str">
        <f t="shared" ca="1" si="53"/>
        <v/>
      </c>
      <c r="H475" s="126" t="str">
        <f t="shared" ca="1" si="54"/>
        <v/>
      </c>
      <c r="J475" s="108"/>
    </row>
    <row r="476" spans="1:10" x14ac:dyDescent="0.35">
      <c r="A476" s="124" t="str">
        <f t="shared" ca="1" si="55"/>
        <v/>
      </c>
      <c r="B476" s="125" t="str">
        <f t="shared" ca="1" si="49"/>
        <v/>
      </c>
      <c r="C476" s="126" t="str">
        <f t="shared" ca="1" si="50"/>
        <v/>
      </c>
      <c r="D476" s="126" t="str">
        <f t="shared" ca="1" si="51"/>
        <v/>
      </c>
      <c r="F476" s="126" t="str">
        <f t="shared" ca="1" si="52"/>
        <v/>
      </c>
      <c r="G476" s="126" t="str">
        <f t="shared" ca="1" si="53"/>
        <v/>
      </c>
      <c r="H476" s="126" t="str">
        <f t="shared" ca="1" si="54"/>
        <v/>
      </c>
      <c r="J476" s="108"/>
    </row>
    <row r="477" spans="1:10" x14ac:dyDescent="0.35">
      <c r="A477" s="124" t="str">
        <f t="shared" ca="1" si="55"/>
        <v/>
      </c>
      <c r="B477" s="125" t="str">
        <f t="shared" ca="1" si="49"/>
        <v/>
      </c>
      <c r="C477" s="126" t="str">
        <f t="shared" ca="1" si="50"/>
        <v/>
      </c>
      <c r="D477" s="126" t="str">
        <f t="shared" ca="1" si="51"/>
        <v/>
      </c>
      <c r="F477" s="126" t="str">
        <f t="shared" ca="1" si="52"/>
        <v/>
      </c>
      <c r="G477" s="126" t="str">
        <f t="shared" ca="1" si="53"/>
        <v/>
      </c>
      <c r="H477" s="126" t="str">
        <f t="shared" ca="1" si="54"/>
        <v/>
      </c>
      <c r="J477" s="108"/>
    </row>
    <row r="478" spans="1:10" x14ac:dyDescent="0.35">
      <c r="A478" s="124" t="str">
        <f t="shared" ca="1" si="55"/>
        <v/>
      </c>
      <c r="B478" s="125" t="str">
        <f t="shared" ca="1" si="49"/>
        <v/>
      </c>
      <c r="C478" s="126" t="str">
        <f t="shared" ca="1" si="50"/>
        <v/>
      </c>
      <c r="D478" s="126" t="str">
        <f t="shared" ca="1" si="51"/>
        <v/>
      </c>
      <c r="F478" s="126" t="str">
        <f t="shared" ca="1" si="52"/>
        <v/>
      </c>
      <c r="G478" s="126" t="str">
        <f t="shared" ca="1" si="53"/>
        <v/>
      </c>
      <c r="H478" s="126" t="str">
        <f t="shared" ca="1" si="54"/>
        <v/>
      </c>
      <c r="J478" s="108"/>
    </row>
    <row r="479" spans="1:10" x14ac:dyDescent="0.35">
      <c r="A479" s="124" t="str">
        <f t="shared" ca="1" si="55"/>
        <v/>
      </c>
      <c r="B479" s="125" t="str">
        <f t="shared" ca="1" si="49"/>
        <v/>
      </c>
      <c r="C479" s="126" t="str">
        <f t="shared" ca="1" si="50"/>
        <v/>
      </c>
      <c r="D479" s="126" t="str">
        <f t="shared" ca="1" si="51"/>
        <v/>
      </c>
      <c r="F479" s="126" t="str">
        <f t="shared" ca="1" si="52"/>
        <v/>
      </c>
      <c r="G479" s="126" t="str">
        <f t="shared" ca="1" si="53"/>
        <v/>
      </c>
      <c r="H479" s="126" t="str">
        <f t="shared" ca="1" si="54"/>
        <v/>
      </c>
      <c r="J479" s="108"/>
    </row>
    <row r="480" spans="1:10" x14ac:dyDescent="0.35">
      <c r="A480" s="124" t="str">
        <f t="shared" ca="1" si="55"/>
        <v/>
      </c>
      <c r="B480" s="125" t="str">
        <f t="shared" ca="1" si="49"/>
        <v/>
      </c>
      <c r="C480" s="126" t="str">
        <f t="shared" ca="1" si="50"/>
        <v/>
      </c>
      <c r="D480" s="126" t="str">
        <f t="shared" ca="1" si="51"/>
        <v/>
      </c>
      <c r="F480" s="126" t="str">
        <f t="shared" ca="1" si="52"/>
        <v/>
      </c>
      <c r="G480" s="126" t="str">
        <f t="shared" ca="1" si="53"/>
        <v/>
      </c>
      <c r="H480" s="126" t="str">
        <f t="shared" ca="1" si="54"/>
        <v/>
      </c>
      <c r="J480" s="108"/>
    </row>
    <row r="481" spans="1:10" x14ac:dyDescent="0.35">
      <c r="A481" s="124" t="str">
        <f t="shared" ca="1" si="55"/>
        <v/>
      </c>
      <c r="B481" s="125" t="str">
        <f t="shared" ca="1" si="49"/>
        <v/>
      </c>
      <c r="C481" s="126" t="str">
        <f t="shared" ca="1" si="50"/>
        <v/>
      </c>
      <c r="D481" s="126" t="str">
        <f t="shared" ca="1" si="51"/>
        <v/>
      </c>
      <c r="F481" s="126" t="str">
        <f t="shared" ca="1" si="52"/>
        <v/>
      </c>
      <c r="G481" s="126" t="str">
        <f t="shared" ca="1" si="53"/>
        <v/>
      </c>
      <c r="H481" s="126" t="str">
        <f t="shared" ca="1" si="54"/>
        <v/>
      </c>
      <c r="J481" s="108"/>
    </row>
    <row r="482" spans="1:10" x14ac:dyDescent="0.35">
      <c r="A482" s="124" t="str">
        <f t="shared" ca="1" si="55"/>
        <v/>
      </c>
      <c r="B482" s="125" t="str">
        <f t="shared" ca="1" si="49"/>
        <v/>
      </c>
      <c r="C482" s="126" t="str">
        <f t="shared" ca="1" si="50"/>
        <v/>
      </c>
      <c r="D482" s="126" t="str">
        <f t="shared" ca="1" si="51"/>
        <v/>
      </c>
      <c r="F482" s="126" t="str">
        <f t="shared" ca="1" si="52"/>
        <v/>
      </c>
      <c r="G482" s="126" t="str">
        <f t="shared" ca="1" si="53"/>
        <v/>
      </c>
      <c r="H482" s="126" t="str">
        <f t="shared" ca="1" si="54"/>
        <v/>
      </c>
      <c r="J482" s="108"/>
    </row>
    <row r="483" spans="1:10" x14ac:dyDescent="0.35">
      <c r="A483" s="124" t="str">
        <f t="shared" ca="1" si="55"/>
        <v/>
      </c>
      <c r="B483" s="125" t="str">
        <f t="shared" ca="1" si="49"/>
        <v/>
      </c>
      <c r="C483" s="126" t="str">
        <f t="shared" ca="1" si="50"/>
        <v/>
      </c>
      <c r="D483" s="126" t="str">
        <f t="shared" ca="1" si="51"/>
        <v/>
      </c>
      <c r="F483" s="126" t="str">
        <f t="shared" ca="1" si="52"/>
        <v/>
      </c>
      <c r="G483" s="126" t="str">
        <f t="shared" ca="1" si="53"/>
        <v/>
      </c>
      <c r="H483" s="126" t="str">
        <f t="shared" ca="1" si="54"/>
        <v/>
      </c>
      <c r="J483" s="108"/>
    </row>
    <row r="484" spans="1:10" x14ac:dyDescent="0.35">
      <c r="A484" s="124" t="str">
        <f t="shared" ca="1" si="55"/>
        <v/>
      </c>
      <c r="B484" s="125" t="str">
        <f t="shared" ca="1" si="49"/>
        <v/>
      </c>
      <c r="C484" s="126" t="str">
        <f t="shared" ca="1" si="50"/>
        <v/>
      </c>
      <c r="D484" s="126" t="str">
        <f t="shared" ca="1" si="51"/>
        <v/>
      </c>
      <c r="F484" s="126" t="str">
        <f t="shared" ca="1" si="52"/>
        <v/>
      </c>
      <c r="G484" s="126" t="str">
        <f t="shared" ca="1" si="53"/>
        <v/>
      </c>
      <c r="H484" s="126" t="str">
        <f t="shared" ca="1" si="54"/>
        <v/>
      </c>
      <c r="J484" s="108"/>
    </row>
    <row r="485" spans="1:10" x14ac:dyDescent="0.35">
      <c r="A485" s="124" t="str">
        <f t="shared" ca="1" si="55"/>
        <v/>
      </c>
      <c r="B485" s="125" t="str">
        <f t="shared" ca="1" si="49"/>
        <v/>
      </c>
      <c r="C485" s="126" t="str">
        <f t="shared" ca="1" si="50"/>
        <v/>
      </c>
      <c r="D485" s="126" t="str">
        <f t="shared" ca="1" si="51"/>
        <v/>
      </c>
      <c r="F485" s="126" t="str">
        <f t="shared" ca="1" si="52"/>
        <v/>
      </c>
      <c r="G485" s="126" t="str">
        <f t="shared" ca="1" si="53"/>
        <v/>
      </c>
      <c r="H485" s="126" t="str">
        <f t="shared" ca="1" si="54"/>
        <v/>
      </c>
      <c r="J485" s="108"/>
    </row>
    <row r="486" spans="1:10" x14ac:dyDescent="0.35">
      <c r="A486" s="124" t="str">
        <f t="shared" ca="1" si="55"/>
        <v/>
      </c>
      <c r="B486" s="125" t="str">
        <f t="shared" ca="1" si="49"/>
        <v/>
      </c>
      <c r="C486" s="126" t="str">
        <f t="shared" ca="1" si="50"/>
        <v/>
      </c>
      <c r="D486" s="126" t="str">
        <f t="shared" ca="1" si="51"/>
        <v/>
      </c>
      <c r="F486" s="126" t="str">
        <f t="shared" ca="1" si="52"/>
        <v/>
      </c>
      <c r="G486" s="126" t="str">
        <f t="shared" ca="1" si="53"/>
        <v/>
      </c>
      <c r="H486" s="126" t="str">
        <f t="shared" ca="1" si="54"/>
        <v/>
      </c>
      <c r="J486" s="108"/>
    </row>
    <row r="487" spans="1:10" x14ac:dyDescent="0.35">
      <c r="A487" s="124" t="str">
        <f t="shared" ca="1" si="55"/>
        <v/>
      </c>
      <c r="B487" s="125" t="str">
        <f t="shared" ca="1" si="49"/>
        <v/>
      </c>
      <c r="C487" s="126" t="str">
        <f t="shared" ca="1" si="50"/>
        <v/>
      </c>
      <c r="D487" s="126" t="str">
        <f t="shared" ca="1" si="51"/>
        <v/>
      </c>
      <c r="F487" s="126" t="str">
        <f t="shared" ca="1" si="52"/>
        <v/>
      </c>
      <c r="G487" s="126" t="str">
        <f t="shared" ca="1" si="53"/>
        <v/>
      </c>
      <c r="H487" s="126" t="str">
        <f t="shared" ca="1" si="54"/>
        <v/>
      </c>
      <c r="J487" s="108"/>
    </row>
    <row r="488" spans="1:10" x14ac:dyDescent="0.35">
      <c r="A488" s="124" t="str">
        <f t="shared" ca="1" si="55"/>
        <v/>
      </c>
      <c r="B488" s="125" t="str">
        <f t="shared" ca="1" si="49"/>
        <v/>
      </c>
      <c r="C488" s="126" t="str">
        <f t="shared" ca="1" si="50"/>
        <v/>
      </c>
      <c r="D488" s="126" t="str">
        <f t="shared" ca="1" si="51"/>
        <v/>
      </c>
      <c r="F488" s="126" t="str">
        <f t="shared" ca="1" si="52"/>
        <v/>
      </c>
      <c r="G488" s="126" t="str">
        <f t="shared" ca="1" si="53"/>
        <v/>
      </c>
      <c r="H488" s="126" t="str">
        <f t="shared" ca="1" si="54"/>
        <v/>
      </c>
      <c r="J488" s="108"/>
    </row>
    <row r="489" spans="1:10" x14ac:dyDescent="0.35">
      <c r="A489" s="124" t="str">
        <f t="shared" ca="1" si="55"/>
        <v/>
      </c>
      <c r="B489" s="125" t="str">
        <f t="shared" ca="1" si="49"/>
        <v/>
      </c>
      <c r="C489" s="126" t="str">
        <f t="shared" ca="1" si="50"/>
        <v/>
      </c>
      <c r="D489" s="126" t="str">
        <f t="shared" ca="1" si="51"/>
        <v/>
      </c>
      <c r="F489" s="126" t="str">
        <f t="shared" ca="1" si="52"/>
        <v/>
      </c>
      <c r="G489" s="126" t="str">
        <f t="shared" ca="1" si="53"/>
        <v/>
      </c>
      <c r="H489" s="126" t="str">
        <f t="shared" ca="1" si="54"/>
        <v/>
      </c>
      <c r="J489" s="108"/>
    </row>
    <row r="490" spans="1:10" x14ac:dyDescent="0.35">
      <c r="A490" s="124" t="str">
        <f t="shared" ca="1" si="55"/>
        <v/>
      </c>
      <c r="B490" s="125" t="str">
        <f t="shared" ca="1" si="49"/>
        <v/>
      </c>
      <c r="C490" s="126" t="str">
        <f t="shared" ca="1" si="50"/>
        <v/>
      </c>
      <c r="D490" s="126" t="str">
        <f t="shared" ca="1" si="51"/>
        <v/>
      </c>
      <c r="F490" s="126" t="str">
        <f t="shared" ca="1" si="52"/>
        <v/>
      </c>
      <c r="G490" s="126" t="str">
        <f t="shared" ca="1" si="53"/>
        <v/>
      </c>
      <c r="H490" s="126" t="str">
        <f t="shared" ca="1" si="54"/>
        <v/>
      </c>
      <c r="J490" s="108"/>
    </row>
    <row r="491" spans="1:10" x14ac:dyDescent="0.35">
      <c r="A491" s="124" t="str">
        <f t="shared" ca="1" si="55"/>
        <v/>
      </c>
      <c r="B491" s="125" t="str">
        <f t="shared" ca="1" si="49"/>
        <v/>
      </c>
      <c r="C491" s="126" t="str">
        <f t="shared" ca="1" si="50"/>
        <v/>
      </c>
      <c r="D491" s="126" t="str">
        <f t="shared" ca="1" si="51"/>
        <v/>
      </c>
      <c r="F491" s="126" t="str">
        <f t="shared" ca="1" si="52"/>
        <v/>
      </c>
      <c r="G491" s="126" t="str">
        <f t="shared" ca="1" si="53"/>
        <v/>
      </c>
      <c r="H491" s="126" t="str">
        <f t="shared" ca="1" si="54"/>
        <v/>
      </c>
      <c r="J491" s="108"/>
    </row>
    <row r="492" spans="1:10" x14ac:dyDescent="0.35">
      <c r="A492" s="124" t="str">
        <f t="shared" ca="1" si="55"/>
        <v/>
      </c>
      <c r="B492" s="125" t="str">
        <f t="shared" ca="1" si="49"/>
        <v/>
      </c>
      <c r="C492" s="126" t="str">
        <f t="shared" ca="1" si="50"/>
        <v/>
      </c>
      <c r="D492" s="126" t="str">
        <f t="shared" ca="1" si="51"/>
        <v/>
      </c>
      <c r="F492" s="126" t="str">
        <f t="shared" ca="1" si="52"/>
        <v/>
      </c>
      <c r="G492" s="126" t="str">
        <f t="shared" ca="1" si="53"/>
        <v/>
      </c>
      <c r="H492" s="126" t="str">
        <f t="shared" ca="1" si="54"/>
        <v/>
      </c>
      <c r="J492" s="108"/>
    </row>
    <row r="493" spans="1:10" x14ac:dyDescent="0.35">
      <c r="A493" s="124" t="str">
        <f t="shared" ca="1" si="55"/>
        <v/>
      </c>
      <c r="B493" s="125" t="str">
        <f t="shared" ca="1" si="49"/>
        <v/>
      </c>
      <c r="C493" s="126" t="str">
        <f t="shared" ca="1" si="50"/>
        <v/>
      </c>
      <c r="D493" s="126" t="str">
        <f t="shared" ca="1" si="51"/>
        <v/>
      </c>
      <c r="F493" s="126" t="str">
        <f t="shared" ca="1" si="52"/>
        <v/>
      </c>
      <c r="G493" s="126" t="str">
        <f t="shared" ca="1" si="53"/>
        <v/>
      </c>
      <c r="H493" s="126" t="str">
        <f t="shared" ca="1" si="54"/>
        <v/>
      </c>
      <c r="J493" s="108"/>
    </row>
    <row r="494" spans="1:10" x14ac:dyDescent="0.35">
      <c r="A494" s="124" t="str">
        <f t="shared" ca="1" si="55"/>
        <v/>
      </c>
      <c r="B494" s="125" t="str">
        <f t="shared" ca="1" si="49"/>
        <v/>
      </c>
      <c r="C494" s="126" t="str">
        <f t="shared" ca="1" si="50"/>
        <v/>
      </c>
      <c r="D494" s="126" t="str">
        <f t="shared" ca="1" si="51"/>
        <v/>
      </c>
      <c r="F494" s="126" t="str">
        <f t="shared" ca="1" si="52"/>
        <v/>
      </c>
      <c r="G494" s="126" t="str">
        <f t="shared" ca="1" si="53"/>
        <v/>
      </c>
      <c r="H494" s="126" t="str">
        <f t="shared" ca="1" si="54"/>
        <v/>
      </c>
      <c r="J494" s="108"/>
    </row>
    <row r="495" spans="1:10" x14ac:dyDescent="0.35">
      <c r="A495" s="124" t="str">
        <f t="shared" ca="1" si="55"/>
        <v/>
      </c>
      <c r="B495" s="125" t="str">
        <f t="shared" ca="1" si="49"/>
        <v/>
      </c>
      <c r="C495" s="126" t="str">
        <f t="shared" ca="1" si="50"/>
        <v/>
      </c>
      <c r="D495" s="126" t="str">
        <f t="shared" ca="1" si="51"/>
        <v/>
      </c>
      <c r="F495" s="126" t="str">
        <f t="shared" ca="1" si="52"/>
        <v/>
      </c>
      <c r="G495" s="126" t="str">
        <f t="shared" ca="1" si="53"/>
        <v/>
      </c>
      <c r="H495" s="126" t="str">
        <f t="shared" ca="1" si="54"/>
        <v/>
      </c>
      <c r="J495" s="108"/>
    </row>
    <row r="496" spans="1:10" x14ac:dyDescent="0.35">
      <c r="A496" s="124" t="str">
        <f t="shared" ca="1" si="55"/>
        <v/>
      </c>
      <c r="B496" s="125" t="str">
        <f t="shared" ca="1" si="49"/>
        <v/>
      </c>
      <c r="C496" s="126" t="str">
        <f t="shared" ca="1" si="50"/>
        <v/>
      </c>
      <c r="D496" s="126" t="str">
        <f t="shared" ca="1" si="51"/>
        <v/>
      </c>
      <c r="F496" s="126" t="str">
        <f t="shared" ca="1" si="52"/>
        <v/>
      </c>
      <c r="G496" s="126" t="str">
        <f t="shared" ca="1" si="53"/>
        <v/>
      </c>
      <c r="H496" s="126" t="str">
        <f t="shared" ca="1" si="54"/>
        <v/>
      </c>
      <c r="J496" s="108"/>
    </row>
    <row r="497" spans="1:10" x14ac:dyDescent="0.35">
      <c r="A497" s="124" t="str">
        <f t="shared" ca="1" si="55"/>
        <v/>
      </c>
      <c r="B497" s="125" t="str">
        <f t="shared" ca="1" si="49"/>
        <v/>
      </c>
      <c r="C497" s="126" t="str">
        <f t="shared" ca="1" si="50"/>
        <v/>
      </c>
      <c r="D497" s="126" t="str">
        <f t="shared" ca="1" si="51"/>
        <v/>
      </c>
      <c r="F497" s="126" t="str">
        <f t="shared" ca="1" si="52"/>
        <v/>
      </c>
      <c r="G497" s="126" t="str">
        <f t="shared" ca="1" si="53"/>
        <v/>
      </c>
      <c r="H497" s="126" t="str">
        <f t="shared" ca="1" si="54"/>
        <v/>
      </c>
      <c r="J497" s="108"/>
    </row>
    <row r="498" spans="1:10" x14ac:dyDescent="0.35">
      <c r="A498" s="124" t="str">
        <f t="shared" ca="1" si="55"/>
        <v/>
      </c>
      <c r="B498" s="125" t="str">
        <f t="shared" ca="1" si="49"/>
        <v/>
      </c>
      <c r="C498" s="126" t="str">
        <f t="shared" ca="1" si="50"/>
        <v/>
      </c>
      <c r="D498" s="126" t="str">
        <f t="shared" ca="1" si="51"/>
        <v/>
      </c>
      <c r="F498" s="126" t="str">
        <f t="shared" ca="1" si="52"/>
        <v/>
      </c>
      <c r="G498" s="126" t="str">
        <f t="shared" ca="1" si="53"/>
        <v/>
      </c>
      <c r="H498" s="126" t="str">
        <f t="shared" ca="1" si="54"/>
        <v/>
      </c>
      <c r="J498" s="108"/>
    </row>
    <row r="499" spans="1:10" x14ac:dyDescent="0.35">
      <c r="A499" s="124" t="str">
        <f t="shared" ca="1" si="55"/>
        <v/>
      </c>
      <c r="B499" s="125" t="str">
        <f t="shared" ca="1" si="49"/>
        <v/>
      </c>
      <c r="C499" s="126" t="str">
        <f t="shared" ca="1" si="50"/>
        <v/>
      </c>
      <c r="D499" s="126" t="str">
        <f t="shared" ca="1" si="51"/>
        <v/>
      </c>
      <c r="F499" s="126" t="str">
        <f t="shared" ca="1" si="52"/>
        <v/>
      </c>
      <c r="G499" s="126" t="str">
        <f t="shared" ca="1" si="53"/>
        <v/>
      </c>
      <c r="H499" s="126" t="str">
        <f t="shared" ca="1" si="54"/>
        <v/>
      </c>
      <c r="J499" s="108"/>
    </row>
    <row r="500" spans="1:10" x14ac:dyDescent="0.35">
      <c r="A500" s="124" t="str">
        <f t="shared" ca="1" si="55"/>
        <v/>
      </c>
      <c r="B500" s="125" t="str">
        <f t="shared" ca="1" si="49"/>
        <v/>
      </c>
      <c r="C500" s="126" t="str">
        <f t="shared" ca="1" si="50"/>
        <v/>
      </c>
      <c r="D500" s="126" t="str">
        <f t="shared" ca="1" si="51"/>
        <v/>
      </c>
      <c r="F500" s="126" t="str">
        <f t="shared" ca="1" si="52"/>
        <v/>
      </c>
      <c r="G500" s="126" t="str">
        <f t="shared" ca="1" si="53"/>
        <v/>
      </c>
      <c r="H500" s="126" t="str">
        <f t="shared" ca="1" si="54"/>
        <v/>
      </c>
      <c r="J500" s="108"/>
    </row>
    <row r="501" spans="1:10" x14ac:dyDescent="0.35">
      <c r="A501" s="124" t="str">
        <f t="shared" ca="1" si="55"/>
        <v/>
      </c>
      <c r="B501" s="125" t="str">
        <f t="shared" ca="1" si="49"/>
        <v/>
      </c>
      <c r="C501" s="126" t="str">
        <f t="shared" ca="1" si="50"/>
        <v/>
      </c>
      <c r="D501" s="126" t="str">
        <f t="shared" ca="1" si="51"/>
        <v/>
      </c>
      <c r="F501" s="126" t="str">
        <f t="shared" ca="1" si="52"/>
        <v/>
      </c>
      <c r="G501" s="126" t="str">
        <f t="shared" ca="1" si="53"/>
        <v/>
      </c>
      <c r="H501" s="126" t="str">
        <f t="shared" ca="1" si="54"/>
        <v/>
      </c>
      <c r="J501" s="108"/>
    </row>
    <row r="502" spans="1:10" x14ac:dyDescent="0.35">
      <c r="A502" s="124" t="str">
        <f t="shared" ca="1" si="55"/>
        <v/>
      </c>
      <c r="B502" s="125" t="str">
        <f t="shared" ca="1" si="49"/>
        <v/>
      </c>
      <c r="C502" s="126" t="str">
        <f t="shared" ca="1" si="50"/>
        <v/>
      </c>
      <c r="D502" s="126" t="str">
        <f t="shared" ca="1" si="51"/>
        <v/>
      </c>
      <c r="F502" s="126" t="str">
        <f t="shared" ca="1" si="52"/>
        <v/>
      </c>
      <c r="G502" s="126" t="str">
        <f t="shared" ca="1" si="53"/>
        <v/>
      </c>
      <c r="H502" s="126" t="str">
        <f t="shared" ca="1" si="54"/>
        <v/>
      </c>
      <c r="J502" s="108"/>
    </row>
    <row r="503" spans="1:10" x14ac:dyDescent="0.35">
      <c r="A503" s="124" t="str">
        <f t="shared" ca="1" si="55"/>
        <v/>
      </c>
      <c r="B503" s="125" t="str">
        <f t="shared" ca="1" si="49"/>
        <v/>
      </c>
      <c r="C503" s="126" t="str">
        <f t="shared" ca="1" si="50"/>
        <v/>
      </c>
      <c r="D503" s="126" t="str">
        <f t="shared" ca="1" si="51"/>
        <v/>
      </c>
      <c r="F503" s="126" t="str">
        <f t="shared" ca="1" si="52"/>
        <v/>
      </c>
      <c r="G503" s="126" t="str">
        <f t="shared" ca="1" si="53"/>
        <v/>
      </c>
      <c r="H503" s="126" t="str">
        <f t="shared" ca="1" si="54"/>
        <v/>
      </c>
      <c r="J503" s="108"/>
    </row>
    <row r="504" spans="1:10" x14ac:dyDescent="0.35">
      <c r="A504" s="124" t="str">
        <f t="shared" ca="1" si="55"/>
        <v/>
      </c>
      <c r="B504" s="125" t="str">
        <f t="shared" ca="1" si="49"/>
        <v/>
      </c>
      <c r="C504" s="126" t="str">
        <f t="shared" ca="1" si="50"/>
        <v/>
      </c>
      <c r="D504" s="126" t="str">
        <f t="shared" ca="1" si="51"/>
        <v/>
      </c>
      <c r="F504" s="126" t="str">
        <f t="shared" ca="1" si="52"/>
        <v/>
      </c>
      <c r="G504" s="126" t="str">
        <f t="shared" ca="1" si="53"/>
        <v/>
      </c>
      <c r="H504" s="126" t="str">
        <f t="shared" ca="1" si="54"/>
        <v/>
      </c>
      <c r="J504" s="108"/>
    </row>
    <row r="505" spans="1:10" x14ac:dyDescent="0.35">
      <c r="A505" s="124" t="str">
        <f t="shared" ca="1" si="55"/>
        <v/>
      </c>
      <c r="B505" s="125" t="str">
        <f t="shared" ca="1" si="49"/>
        <v/>
      </c>
      <c r="C505" s="126" t="str">
        <f t="shared" ca="1" si="50"/>
        <v/>
      </c>
      <c r="D505" s="126" t="str">
        <f t="shared" ca="1" si="51"/>
        <v/>
      </c>
      <c r="F505" s="126" t="str">
        <f t="shared" ca="1" si="52"/>
        <v/>
      </c>
      <c r="G505" s="126" t="str">
        <f t="shared" ca="1" si="53"/>
        <v/>
      </c>
      <c r="H505" s="126" t="str">
        <f t="shared" ca="1" si="54"/>
        <v/>
      </c>
      <c r="J505" s="108"/>
    </row>
    <row r="506" spans="1:10" x14ac:dyDescent="0.35">
      <c r="A506" s="124" t="str">
        <f t="shared" ca="1" si="55"/>
        <v/>
      </c>
      <c r="B506" s="125" t="str">
        <f t="shared" ca="1" si="49"/>
        <v/>
      </c>
      <c r="C506" s="126" t="str">
        <f t="shared" ca="1" si="50"/>
        <v/>
      </c>
      <c r="D506" s="126" t="str">
        <f t="shared" ca="1" si="51"/>
        <v/>
      </c>
      <c r="F506" s="126" t="str">
        <f t="shared" ca="1" si="52"/>
        <v/>
      </c>
      <c r="G506" s="126" t="str">
        <f t="shared" ca="1" si="53"/>
        <v/>
      </c>
      <c r="H506" s="126" t="str">
        <f t="shared" ca="1" si="54"/>
        <v/>
      </c>
      <c r="J506" s="108"/>
    </row>
    <row r="507" spans="1:10" x14ac:dyDescent="0.35">
      <c r="A507" s="124" t="str">
        <f t="shared" ca="1" si="55"/>
        <v/>
      </c>
      <c r="B507" s="125" t="str">
        <f t="shared" ca="1" si="49"/>
        <v/>
      </c>
      <c r="C507" s="126" t="str">
        <f t="shared" ca="1" si="50"/>
        <v/>
      </c>
      <c r="D507" s="126" t="str">
        <f t="shared" ca="1" si="51"/>
        <v/>
      </c>
      <c r="F507" s="126" t="str">
        <f t="shared" ca="1" si="52"/>
        <v/>
      </c>
      <c r="G507" s="126" t="str">
        <f t="shared" ca="1" si="53"/>
        <v/>
      </c>
      <c r="H507" s="126" t="str">
        <f t="shared" ca="1" si="54"/>
        <v/>
      </c>
      <c r="J507" s="108"/>
    </row>
    <row r="508" spans="1:10" x14ac:dyDescent="0.35">
      <c r="A508" s="124" t="str">
        <f t="shared" ca="1" si="55"/>
        <v/>
      </c>
      <c r="B508" s="125" t="str">
        <f t="shared" ca="1" si="49"/>
        <v/>
      </c>
      <c r="C508" s="126" t="str">
        <f t="shared" ca="1" si="50"/>
        <v/>
      </c>
      <c r="D508" s="126" t="str">
        <f t="shared" ca="1" si="51"/>
        <v/>
      </c>
      <c r="F508" s="126" t="str">
        <f t="shared" ca="1" si="52"/>
        <v/>
      </c>
      <c r="G508" s="126" t="str">
        <f t="shared" ca="1" si="53"/>
        <v/>
      </c>
      <c r="H508" s="126" t="str">
        <f t="shared" ca="1" si="54"/>
        <v/>
      </c>
      <c r="J508" s="108"/>
    </row>
    <row r="509" spans="1:10" x14ac:dyDescent="0.35">
      <c r="A509" s="124" t="str">
        <f t="shared" ca="1" si="55"/>
        <v/>
      </c>
      <c r="B509" s="125" t="str">
        <f t="shared" ca="1" si="49"/>
        <v/>
      </c>
      <c r="C509" s="126" t="str">
        <f t="shared" ca="1" si="50"/>
        <v/>
      </c>
      <c r="D509" s="126" t="str">
        <f t="shared" ca="1" si="51"/>
        <v/>
      </c>
      <c r="F509" s="126" t="str">
        <f t="shared" ca="1" si="52"/>
        <v/>
      </c>
      <c r="G509" s="126" t="str">
        <f t="shared" ca="1" si="53"/>
        <v/>
      </c>
      <c r="H509" s="126" t="str">
        <f t="shared" ca="1" si="54"/>
        <v/>
      </c>
      <c r="J509" s="108"/>
    </row>
    <row r="510" spans="1:10" x14ac:dyDescent="0.35">
      <c r="A510" s="124" t="str">
        <f t="shared" ca="1" si="55"/>
        <v/>
      </c>
      <c r="B510" s="125" t="str">
        <f t="shared" ca="1" si="49"/>
        <v/>
      </c>
      <c r="C510" s="126" t="str">
        <f t="shared" ca="1" si="50"/>
        <v/>
      </c>
      <c r="D510" s="126" t="str">
        <f t="shared" ca="1" si="51"/>
        <v/>
      </c>
      <c r="F510" s="126" t="str">
        <f t="shared" ca="1" si="52"/>
        <v/>
      </c>
      <c r="G510" s="126" t="str">
        <f t="shared" ca="1" si="53"/>
        <v/>
      </c>
      <c r="H510" s="126" t="str">
        <f t="shared" ca="1" si="54"/>
        <v/>
      </c>
      <c r="J510" s="108"/>
    </row>
    <row r="511" spans="1:10" x14ac:dyDescent="0.35">
      <c r="A511" s="124" t="str">
        <f t="shared" ca="1" si="55"/>
        <v/>
      </c>
      <c r="B511" s="125" t="str">
        <f t="shared" ca="1" si="49"/>
        <v/>
      </c>
      <c r="C511" s="126" t="str">
        <f t="shared" ca="1" si="50"/>
        <v/>
      </c>
      <c r="D511" s="126" t="str">
        <f t="shared" ca="1" si="51"/>
        <v/>
      </c>
      <c r="F511" s="126" t="str">
        <f t="shared" ca="1" si="52"/>
        <v/>
      </c>
      <c r="G511" s="126" t="str">
        <f t="shared" ca="1" si="53"/>
        <v/>
      </c>
      <c r="H511" s="126" t="str">
        <f t="shared" ca="1" si="54"/>
        <v/>
      </c>
      <c r="J511" s="108"/>
    </row>
    <row r="512" spans="1:10" x14ac:dyDescent="0.35">
      <c r="A512" s="124" t="str">
        <f t="shared" ca="1" si="55"/>
        <v/>
      </c>
      <c r="B512" s="125" t="str">
        <f t="shared" ca="1" si="49"/>
        <v/>
      </c>
      <c r="C512" s="126" t="str">
        <f t="shared" ca="1" si="50"/>
        <v/>
      </c>
      <c r="D512" s="126" t="str">
        <f t="shared" ca="1" si="51"/>
        <v/>
      </c>
      <c r="F512" s="126" t="str">
        <f t="shared" ca="1" si="52"/>
        <v/>
      </c>
      <c r="G512" s="126" t="str">
        <f t="shared" ca="1" si="53"/>
        <v/>
      </c>
      <c r="H512" s="126" t="str">
        <f t="shared" ca="1" si="54"/>
        <v/>
      </c>
      <c r="J512" s="108"/>
    </row>
    <row r="513" spans="1:10" x14ac:dyDescent="0.35">
      <c r="A513" s="124" t="str">
        <f t="shared" ca="1" si="55"/>
        <v/>
      </c>
      <c r="B513" s="125" t="str">
        <f t="shared" ca="1" si="49"/>
        <v/>
      </c>
      <c r="C513" s="126" t="str">
        <f t="shared" ca="1" si="50"/>
        <v/>
      </c>
      <c r="D513" s="126" t="str">
        <f t="shared" ca="1" si="51"/>
        <v/>
      </c>
      <c r="F513" s="126" t="str">
        <f t="shared" ca="1" si="52"/>
        <v/>
      </c>
      <c r="G513" s="126" t="str">
        <f t="shared" ca="1" si="53"/>
        <v/>
      </c>
      <c r="H513" s="126" t="str">
        <f t="shared" ca="1" si="54"/>
        <v/>
      </c>
      <c r="J513" s="108"/>
    </row>
    <row r="514" spans="1:10" x14ac:dyDescent="0.35">
      <c r="A514" s="124" t="str">
        <f t="shared" ca="1" si="55"/>
        <v/>
      </c>
      <c r="B514" s="125" t="str">
        <f t="shared" ca="1" si="49"/>
        <v/>
      </c>
      <c r="C514" s="126" t="str">
        <f t="shared" ca="1" si="50"/>
        <v/>
      </c>
      <c r="D514" s="126" t="str">
        <f t="shared" ca="1" si="51"/>
        <v/>
      </c>
      <c r="F514" s="126" t="str">
        <f t="shared" ca="1" si="52"/>
        <v/>
      </c>
      <c r="G514" s="126" t="str">
        <f t="shared" ca="1" si="53"/>
        <v/>
      </c>
      <c r="H514" s="126" t="str">
        <f t="shared" ca="1" si="54"/>
        <v/>
      </c>
      <c r="J514" s="108"/>
    </row>
    <row r="515" spans="1:10" x14ac:dyDescent="0.35">
      <c r="A515" s="124" t="str">
        <f t="shared" ca="1" si="55"/>
        <v/>
      </c>
      <c r="B515" s="125" t="str">
        <f t="shared" ca="1" si="49"/>
        <v/>
      </c>
      <c r="C515" s="126" t="str">
        <f t="shared" ca="1" si="50"/>
        <v/>
      </c>
      <c r="D515" s="126" t="str">
        <f t="shared" ca="1" si="51"/>
        <v/>
      </c>
      <c r="F515" s="126" t="str">
        <f t="shared" ca="1" si="52"/>
        <v/>
      </c>
      <c r="G515" s="126" t="str">
        <f t="shared" ca="1" si="53"/>
        <v/>
      </c>
      <c r="H515" s="126" t="str">
        <f t="shared" ca="1" si="54"/>
        <v/>
      </c>
      <c r="J515" s="108"/>
    </row>
    <row r="516" spans="1:10" x14ac:dyDescent="0.35">
      <c r="A516" s="124" t="str">
        <f t="shared" ca="1" si="55"/>
        <v/>
      </c>
      <c r="B516" s="125" t="str">
        <f t="shared" ca="1" si="49"/>
        <v/>
      </c>
      <c r="C516" s="126" t="str">
        <f t="shared" ca="1" si="50"/>
        <v/>
      </c>
      <c r="D516" s="126" t="str">
        <f t="shared" ca="1" si="51"/>
        <v/>
      </c>
      <c r="F516" s="126" t="str">
        <f t="shared" ca="1" si="52"/>
        <v/>
      </c>
      <c r="G516" s="126" t="str">
        <f t="shared" ca="1" si="53"/>
        <v/>
      </c>
      <c r="H516" s="126" t="str">
        <f t="shared" ca="1" si="54"/>
        <v/>
      </c>
      <c r="J516" s="108"/>
    </row>
    <row r="517" spans="1:10" x14ac:dyDescent="0.35">
      <c r="A517" s="124" t="str">
        <f t="shared" ca="1" si="55"/>
        <v/>
      </c>
      <c r="B517" s="125" t="str">
        <f t="shared" ca="1" si="49"/>
        <v/>
      </c>
      <c r="C517" s="126" t="str">
        <f t="shared" ca="1" si="50"/>
        <v/>
      </c>
      <c r="D517" s="126" t="str">
        <f t="shared" ca="1" si="51"/>
        <v/>
      </c>
      <c r="F517" s="126" t="str">
        <f t="shared" ca="1" si="52"/>
        <v/>
      </c>
      <c r="G517" s="126" t="str">
        <f t="shared" ca="1" si="53"/>
        <v/>
      </c>
      <c r="H517" s="126" t="str">
        <f t="shared" ca="1" si="54"/>
        <v/>
      </c>
      <c r="J517" s="108"/>
    </row>
    <row r="518" spans="1:10" x14ac:dyDescent="0.35">
      <c r="A518" s="124" t="str">
        <f t="shared" ca="1" si="55"/>
        <v/>
      </c>
      <c r="B518" s="125" t="str">
        <f t="shared" ca="1" si="49"/>
        <v/>
      </c>
      <c r="C518" s="126" t="str">
        <f t="shared" ca="1" si="50"/>
        <v/>
      </c>
      <c r="D518" s="126" t="str">
        <f t="shared" ca="1" si="51"/>
        <v/>
      </c>
      <c r="F518" s="126" t="str">
        <f t="shared" ca="1" si="52"/>
        <v/>
      </c>
      <c r="G518" s="126" t="str">
        <f t="shared" ca="1" si="53"/>
        <v/>
      </c>
      <c r="H518" s="126" t="str">
        <f t="shared" ca="1" si="54"/>
        <v/>
      </c>
      <c r="J518" s="108"/>
    </row>
    <row r="519" spans="1:10" x14ac:dyDescent="0.35">
      <c r="A519" s="124" t="str">
        <f t="shared" ca="1" si="55"/>
        <v/>
      </c>
      <c r="B519" s="125" t="str">
        <f t="shared" ca="1" si="49"/>
        <v/>
      </c>
      <c r="C519" s="126" t="str">
        <f t="shared" ca="1" si="50"/>
        <v/>
      </c>
      <c r="D519" s="126" t="str">
        <f t="shared" ca="1" si="51"/>
        <v/>
      </c>
      <c r="F519" s="126" t="str">
        <f t="shared" ca="1" si="52"/>
        <v/>
      </c>
      <c r="G519" s="126" t="str">
        <f t="shared" ca="1" si="53"/>
        <v/>
      </c>
      <c r="H519" s="126" t="str">
        <f t="shared" ca="1" si="54"/>
        <v/>
      </c>
      <c r="J519" s="108"/>
    </row>
    <row r="520" spans="1:10" x14ac:dyDescent="0.35">
      <c r="A520" s="124" t="str">
        <f t="shared" ca="1" si="55"/>
        <v/>
      </c>
      <c r="B520" s="125" t="str">
        <f t="shared" ca="1" si="49"/>
        <v/>
      </c>
      <c r="C520" s="126" t="str">
        <f t="shared" ca="1" si="50"/>
        <v/>
      </c>
      <c r="D520" s="126" t="str">
        <f t="shared" ca="1" si="51"/>
        <v/>
      </c>
      <c r="F520" s="126" t="str">
        <f t="shared" ca="1" si="52"/>
        <v/>
      </c>
      <c r="G520" s="126" t="str">
        <f t="shared" ca="1" si="53"/>
        <v/>
      </c>
      <c r="H520" s="126" t="str">
        <f t="shared" ca="1" si="54"/>
        <v/>
      </c>
      <c r="J520" s="108"/>
    </row>
    <row r="521" spans="1:10" x14ac:dyDescent="0.35">
      <c r="A521" s="124" t="str">
        <f t="shared" ca="1" si="55"/>
        <v/>
      </c>
      <c r="B521" s="125" t="str">
        <f t="shared" ca="1" si="49"/>
        <v/>
      </c>
      <c r="C521" s="126" t="str">
        <f t="shared" ca="1" si="50"/>
        <v/>
      </c>
      <c r="D521" s="126" t="str">
        <f t="shared" ca="1" si="51"/>
        <v/>
      </c>
      <c r="F521" s="126" t="str">
        <f t="shared" ca="1" si="52"/>
        <v/>
      </c>
      <c r="G521" s="126" t="str">
        <f t="shared" ca="1" si="53"/>
        <v/>
      </c>
      <c r="H521" s="126" t="str">
        <f t="shared" ca="1" si="54"/>
        <v/>
      </c>
      <c r="J521" s="108"/>
    </row>
    <row r="522" spans="1:10" x14ac:dyDescent="0.35">
      <c r="A522" s="124" t="str">
        <f t="shared" ca="1" si="55"/>
        <v/>
      </c>
      <c r="B522" s="125" t="str">
        <f t="shared" ca="1" si="49"/>
        <v/>
      </c>
      <c r="C522" s="126" t="str">
        <f t="shared" ca="1" si="50"/>
        <v/>
      </c>
      <c r="D522" s="126" t="str">
        <f t="shared" ca="1" si="51"/>
        <v/>
      </c>
      <c r="F522" s="126" t="str">
        <f t="shared" ca="1" si="52"/>
        <v/>
      </c>
      <c r="G522" s="126" t="str">
        <f t="shared" ca="1" si="53"/>
        <v/>
      </c>
      <c r="H522" s="126" t="str">
        <f t="shared" ca="1" si="54"/>
        <v/>
      </c>
      <c r="J522" s="108"/>
    </row>
    <row r="523" spans="1:10" x14ac:dyDescent="0.35">
      <c r="A523" s="124" t="str">
        <f t="shared" ca="1" si="55"/>
        <v/>
      </c>
      <c r="B523" s="125" t="str">
        <f t="shared" ca="1" si="49"/>
        <v/>
      </c>
      <c r="C523" s="126" t="str">
        <f t="shared" ca="1" si="50"/>
        <v/>
      </c>
      <c r="D523" s="126" t="str">
        <f t="shared" ca="1" si="51"/>
        <v/>
      </c>
      <c r="F523" s="126" t="str">
        <f t="shared" ca="1" si="52"/>
        <v/>
      </c>
      <c r="G523" s="126" t="str">
        <f t="shared" ca="1" si="53"/>
        <v/>
      </c>
      <c r="H523" s="126" t="str">
        <f t="shared" ca="1" si="54"/>
        <v/>
      </c>
      <c r="J523" s="108"/>
    </row>
    <row r="524" spans="1:10" x14ac:dyDescent="0.35">
      <c r="A524" s="124" t="str">
        <f t="shared" ca="1" si="55"/>
        <v/>
      </c>
      <c r="B524" s="125" t="str">
        <f t="shared" ca="1" si="49"/>
        <v/>
      </c>
      <c r="C524" s="126" t="str">
        <f t="shared" ca="1" si="50"/>
        <v/>
      </c>
      <c r="D524" s="126" t="str">
        <f t="shared" ca="1" si="51"/>
        <v/>
      </c>
      <c r="F524" s="126" t="str">
        <f t="shared" ca="1" si="52"/>
        <v/>
      </c>
      <c r="G524" s="126" t="str">
        <f t="shared" ca="1" si="53"/>
        <v/>
      </c>
      <c r="H524" s="126" t="str">
        <f t="shared" ca="1" si="54"/>
        <v/>
      </c>
      <c r="J524" s="108"/>
    </row>
    <row r="525" spans="1:10" x14ac:dyDescent="0.35">
      <c r="A525" s="124" t="str">
        <f t="shared" ca="1" si="55"/>
        <v/>
      </c>
      <c r="B525" s="125" t="str">
        <f t="shared" ca="1" si="49"/>
        <v/>
      </c>
      <c r="C525" s="126" t="str">
        <f t="shared" ca="1" si="50"/>
        <v/>
      </c>
      <c r="D525" s="126" t="str">
        <f t="shared" ca="1" si="51"/>
        <v/>
      </c>
      <c r="F525" s="126" t="str">
        <f t="shared" ca="1" si="52"/>
        <v/>
      </c>
      <c r="G525" s="126" t="str">
        <f t="shared" ca="1" si="53"/>
        <v/>
      </c>
      <c r="H525" s="126" t="str">
        <f t="shared" ca="1" si="54"/>
        <v/>
      </c>
      <c r="J525" s="108"/>
    </row>
    <row r="526" spans="1:10" x14ac:dyDescent="0.35">
      <c r="A526" s="124" t="str">
        <f t="shared" ca="1" si="55"/>
        <v/>
      </c>
      <c r="B526" s="125" t="str">
        <f t="shared" ca="1" si="49"/>
        <v/>
      </c>
      <c r="C526" s="126" t="str">
        <f t="shared" ca="1" si="50"/>
        <v/>
      </c>
      <c r="D526" s="126" t="str">
        <f t="shared" ca="1" si="51"/>
        <v/>
      </c>
      <c r="F526" s="126" t="str">
        <f t="shared" ca="1" si="52"/>
        <v/>
      </c>
      <c r="G526" s="126" t="str">
        <f t="shared" ca="1" si="53"/>
        <v/>
      </c>
      <c r="H526" s="126" t="str">
        <f t="shared" ca="1" si="54"/>
        <v/>
      </c>
      <c r="J526" s="108"/>
    </row>
    <row r="527" spans="1:10" x14ac:dyDescent="0.35">
      <c r="A527" s="124" t="str">
        <f t="shared" ca="1" si="55"/>
        <v/>
      </c>
      <c r="B527" s="125" t="str">
        <f t="shared" ca="1" si="49"/>
        <v/>
      </c>
      <c r="C527" s="126" t="str">
        <f t="shared" ca="1" si="50"/>
        <v/>
      </c>
      <c r="D527" s="126" t="str">
        <f t="shared" ca="1" si="51"/>
        <v/>
      </c>
      <c r="F527" s="126" t="str">
        <f t="shared" ca="1" si="52"/>
        <v/>
      </c>
      <c r="G527" s="126" t="str">
        <f t="shared" ca="1" si="53"/>
        <v/>
      </c>
      <c r="H527" s="126" t="str">
        <f t="shared" ca="1" si="54"/>
        <v/>
      </c>
      <c r="J527" s="108"/>
    </row>
    <row r="528" spans="1:10" x14ac:dyDescent="0.35">
      <c r="A528" s="124" t="str">
        <f t="shared" ca="1" si="55"/>
        <v/>
      </c>
      <c r="B528" s="125" t="str">
        <f t="shared" ca="1" si="49"/>
        <v/>
      </c>
      <c r="C528" s="126" t="str">
        <f t="shared" ca="1" si="50"/>
        <v/>
      </c>
      <c r="D528" s="126" t="str">
        <f t="shared" ca="1" si="51"/>
        <v/>
      </c>
      <c r="F528" s="126" t="str">
        <f t="shared" ca="1" si="52"/>
        <v/>
      </c>
      <c r="G528" s="126" t="str">
        <f t="shared" ca="1" si="53"/>
        <v/>
      </c>
      <c r="H528" s="126" t="str">
        <f t="shared" ca="1" si="54"/>
        <v/>
      </c>
      <c r="J528" s="108"/>
    </row>
    <row r="529" spans="1:10" x14ac:dyDescent="0.35">
      <c r="A529" s="124" t="str">
        <f t="shared" ca="1" si="55"/>
        <v/>
      </c>
      <c r="B529" s="125" t="str">
        <f t="shared" ca="1" si="49"/>
        <v/>
      </c>
      <c r="C529" s="126" t="str">
        <f t="shared" ca="1" si="50"/>
        <v/>
      </c>
      <c r="D529" s="126" t="str">
        <f t="shared" ca="1" si="51"/>
        <v/>
      </c>
      <c r="F529" s="126" t="str">
        <f t="shared" ca="1" si="52"/>
        <v/>
      </c>
      <c r="G529" s="126" t="str">
        <f t="shared" ca="1" si="53"/>
        <v/>
      </c>
      <c r="H529" s="126" t="str">
        <f t="shared" ca="1" si="54"/>
        <v/>
      </c>
      <c r="J529" s="108"/>
    </row>
    <row r="530" spans="1:10" x14ac:dyDescent="0.35">
      <c r="A530" s="124" t="str">
        <f t="shared" ca="1" si="55"/>
        <v/>
      </c>
      <c r="B530" s="125" t="str">
        <f t="shared" ca="1" si="49"/>
        <v/>
      </c>
      <c r="C530" s="126" t="str">
        <f t="shared" ca="1" si="50"/>
        <v/>
      </c>
      <c r="D530" s="126" t="str">
        <f t="shared" ca="1" si="51"/>
        <v/>
      </c>
      <c r="F530" s="126" t="str">
        <f t="shared" ca="1" si="52"/>
        <v/>
      </c>
      <c r="G530" s="126" t="str">
        <f t="shared" ca="1" si="53"/>
        <v/>
      </c>
      <c r="H530" s="126" t="str">
        <f t="shared" ca="1" si="54"/>
        <v/>
      </c>
      <c r="J530" s="108"/>
    </row>
    <row r="531" spans="1:10" x14ac:dyDescent="0.35">
      <c r="A531" s="124" t="str">
        <f t="shared" ca="1" si="55"/>
        <v/>
      </c>
      <c r="B531" s="125" t="str">
        <f t="shared" ca="1" si="49"/>
        <v/>
      </c>
      <c r="C531" s="126" t="str">
        <f t="shared" ca="1" si="50"/>
        <v/>
      </c>
      <c r="D531" s="126" t="str">
        <f t="shared" ca="1" si="51"/>
        <v/>
      </c>
      <c r="F531" s="126" t="str">
        <f t="shared" ca="1" si="52"/>
        <v/>
      </c>
      <c r="G531" s="126" t="str">
        <f t="shared" ca="1" si="53"/>
        <v/>
      </c>
      <c r="H531" s="126" t="str">
        <f t="shared" ca="1" si="54"/>
        <v/>
      </c>
      <c r="J531" s="108"/>
    </row>
    <row r="532" spans="1:10" x14ac:dyDescent="0.35">
      <c r="A532" s="124" t="str">
        <f t="shared" ca="1" si="55"/>
        <v/>
      </c>
      <c r="B532" s="125" t="str">
        <f t="shared" ref="B532:B595" ca="1" si="56">IF(A532="","",IF($K$13=26,(A532-1)*14+$D$9,IF($K$13=52,(A532-1)*7+$D$9,DATE(YEAR($D$9),MONTH($D$9)+(A532-1)*$L$13,IF($K$13=24,IF((MOD(A532-1,2))=1,DAY($D$9)+14,DAY($D$9)),DAY($D$9))))))</f>
        <v/>
      </c>
      <c r="C532" s="126" t="str">
        <f t="shared" ref="C532:C595" ca="1" si="57">IF(A532="","",IF(A532=$D$12,H531+D532,IF(IF($E$15,$D$15,$D$14)&gt;H531+D532,H531+D532,IF($E$15,$D$15,$D$14))))</f>
        <v/>
      </c>
      <c r="D532" s="126" t="str">
        <f t="shared" ref="D532:D595" ca="1" si="58">IF(B532="","",IF(roundOpt,ROUND((B532-B531)*$H$5*G531,2),(B532-B531)*$H$5*G531))</f>
        <v/>
      </c>
      <c r="F532" s="126" t="str">
        <f t="shared" ref="F532:F595" ca="1" si="59">IF(B532="","",IF(C532&gt;F531+D532,0,F531+D532-C532))</f>
        <v/>
      </c>
      <c r="G532" s="126" t="str">
        <f t="shared" ref="G532:G595" ca="1" si="60">IF(B532="","",IF(C532&gt;D532+F531,G531+F531+D532-C532,G531))</f>
        <v/>
      </c>
      <c r="H532" s="126" t="str">
        <f t="shared" ref="H532:H595" ca="1" si="61">IF(B532="","",G532+F532)</f>
        <v/>
      </c>
      <c r="J532" s="108"/>
    </row>
    <row r="533" spans="1:10" x14ac:dyDescent="0.35">
      <c r="A533" s="124" t="str">
        <f t="shared" ca="1" si="55"/>
        <v/>
      </c>
      <c r="B533" s="125" t="str">
        <f t="shared" ca="1" si="56"/>
        <v/>
      </c>
      <c r="C533" s="126" t="str">
        <f t="shared" ca="1" si="57"/>
        <v/>
      </c>
      <c r="D533" s="126" t="str">
        <f t="shared" ca="1" si="58"/>
        <v/>
      </c>
      <c r="F533" s="126" t="str">
        <f t="shared" ca="1" si="59"/>
        <v/>
      </c>
      <c r="G533" s="126" t="str">
        <f t="shared" ca="1" si="60"/>
        <v/>
      </c>
      <c r="H533" s="126" t="str">
        <f t="shared" ca="1" si="61"/>
        <v/>
      </c>
      <c r="J533" s="108"/>
    </row>
    <row r="534" spans="1:10" x14ac:dyDescent="0.35">
      <c r="A534" s="124" t="str">
        <f t="shared" ref="A534:A597" ca="1" si="62">IF(OR(H533&lt;=0,H533=""),"",OFFSET(A534,-1,0,1,1)+1)</f>
        <v/>
      </c>
      <c r="B534" s="125" t="str">
        <f t="shared" ca="1" si="56"/>
        <v/>
      </c>
      <c r="C534" s="126" t="str">
        <f t="shared" ca="1" si="57"/>
        <v/>
      </c>
      <c r="D534" s="126" t="str">
        <f t="shared" ca="1" si="58"/>
        <v/>
      </c>
      <c r="F534" s="126" t="str">
        <f t="shared" ca="1" si="59"/>
        <v/>
      </c>
      <c r="G534" s="126" t="str">
        <f t="shared" ca="1" si="60"/>
        <v/>
      </c>
      <c r="H534" s="126" t="str">
        <f t="shared" ca="1" si="61"/>
        <v/>
      </c>
      <c r="J534" s="108"/>
    </row>
    <row r="535" spans="1:10" x14ac:dyDescent="0.35">
      <c r="A535" s="124" t="str">
        <f t="shared" ca="1" si="62"/>
        <v/>
      </c>
      <c r="B535" s="125" t="str">
        <f t="shared" ca="1" si="56"/>
        <v/>
      </c>
      <c r="C535" s="126" t="str">
        <f t="shared" ca="1" si="57"/>
        <v/>
      </c>
      <c r="D535" s="126" t="str">
        <f t="shared" ca="1" si="58"/>
        <v/>
      </c>
      <c r="F535" s="126" t="str">
        <f t="shared" ca="1" si="59"/>
        <v/>
      </c>
      <c r="G535" s="126" t="str">
        <f t="shared" ca="1" si="60"/>
        <v/>
      </c>
      <c r="H535" s="126" t="str">
        <f t="shared" ca="1" si="61"/>
        <v/>
      </c>
      <c r="J535" s="108"/>
    </row>
    <row r="536" spans="1:10" x14ac:dyDescent="0.35">
      <c r="A536" s="124" t="str">
        <f t="shared" ca="1" si="62"/>
        <v/>
      </c>
      <c r="B536" s="125" t="str">
        <f t="shared" ca="1" si="56"/>
        <v/>
      </c>
      <c r="C536" s="126" t="str">
        <f t="shared" ca="1" si="57"/>
        <v/>
      </c>
      <c r="D536" s="126" t="str">
        <f t="shared" ca="1" si="58"/>
        <v/>
      </c>
      <c r="F536" s="126" t="str">
        <f t="shared" ca="1" si="59"/>
        <v/>
      </c>
      <c r="G536" s="126" t="str">
        <f t="shared" ca="1" si="60"/>
        <v/>
      </c>
      <c r="H536" s="126" t="str">
        <f t="shared" ca="1" si="61"/>
        <v/>
      </c>
      <c r="J536" s="108"/>
    </row>
    <row r="537" spans="1:10" x14ac:dyDescent="0.35">
      <c r="A537" s="124" t="str">
        <f t="shared" ca="1" si="62"/>
        <v/>
      </c>
      <c r="B537" s="125" t="str">
        <f t="shared" ca="1" si="56"/>
        <v/>
      </c>
      <c r="C537" s="126" t="str">
        <f t="shared" ca="1" si="57"/>
        <v/>
      </c>
      <c r="D537" s="126" t="str">
        <f t="shared" ca="1" si="58"/>
        <v/>
      </c>
      <c r="F537" s="126" t="str">
        <f t="shared" ca="1" si="59"/>
        <v/>
      </c>
      <c r="G537" s="126" t="str">
        <f t="shared" ca="1" si="60"/>
        <v/>
      </c>
      <c r="H537" s="126" t="str">
        <f t="shared" ca="1" si="61"/>
        <v/>
      </c>
      <c r="J537" s="108"/>
    </row>
    <row r="538" spans="1:10" x14ac:dyDescent="0.35">
      <c r="A538" s="124" t="str">
        <f t="shared" ca="1" si="62"/>
        <v/>
      </c>
      <c r="B538" s="125" t="str">
        <f t="shared" ca="1" si="56"/>
        <v/>
      </c>
      <c r="C538" s="126" t="str">
        <f t="shared" ca="1" si="57"/>
        <v/>
      </c>
      <c r="D538" s="126" t="str">
        <f t="shared" ca="1" si="58"/>
        <v/>
      </c>
      <c r="F538" s="126" t="str">
        <f t="shared" ca="1" si="59"/>
        <v/>
      </c>
      <c r="G538" s="126" t="str">
        <f t="shared" ca="1" si="60"/>
        <v/>
      </c>
      <c r="H538" s="126" t="str">
        <f t="shared" ca="1" si="61"/>
        <v/>
      </c>
      <c r="J538" s="108"/>
    </row>
    <row r="539" spans="1:10" x14ac:dyDescent="0.35">
      <c r="A539" s="124" t="str">
        <f t="shared" ca="1" si="62"/>
        <v/>
      </c>
      <c r="B539" s="125" t="str">
        <f t="shared" ca="1" si="56"/>
        <v/>
      </c>
      <c r="C539" s="126" t="str">
        <f t="shared" ca="1" si="57"/>
        <v/>
      </c>
      <c r="D539" s="126" t="str">
        <f t="shared" ca="1" si="58"/>
        <v/>
      </c>
      <c r="F539" s="126" t="str">
        <f t="shared" ca="1" si="59"/>
        <v/>
      </c>
      <c r="G539" s="126" t="str">
        <f t="shared" ca="1" si="60"/>
        <v/>
      </c>
      <c r="H539" s="126" t="str">
        <f t="shared" ca="1" si="61"/>
        <v/>
      </c>
      <c r="J539" s="108"/>
    </row>
    <row r="540" spans="1:10" x14ac:dyDescent="0.35">
      <c r="A540" s="124" t="str">
        <f t="shared" ca="1" si="62"/>
        <v/>
      </c>
      <c r="B540" s="125" t="str">
        <f t="shared" ca="1" si="56"/>
        <v/>
      </c>
      <c r="C540" s="126" t="str">
        <f t="shared" ca="1" si="57"/>
        <v/>
      </c>
      <c r="D540" s="126" t="str">
        <f t="shared" ca="1" si="58"/>
        <v/>
      </c>
      <c r="F540" s="126" t="str">
        <f t="shared" ca="1" si="59"/>
        <v/>
      </c>
      <c r="G540" s="126" t="str">
        <f t="shared" ca="1" si="60"/>
        <v/>
      </c>
      <c r="H540" s="126" t="str">
        <f t="shared" ca="1" si="61"/>
        <v/>
      </c>
      <c r="J540" s="108"/>
    </row>
    <row r="541" spans="1:10" x14ac:dyDescent="0.35">
      <c r="A541" s="124" t="str">
        <f t="shared" ca="1" si="62"/>
        <v/>
      </c>
      <c r="B541" s="125" t="str">
        <f t="shared" ca="1" si="56"/>
        <v/>
      </c>
      <c r="C541" s="126" t="str">
        <f t="shared" ca="1" si="57"/>
        <v/>
      </c>
      <c r="D541" s="126" t="str">
        <f t="shared" ca="1" si="58"/>
        <v/>
      </c>
      <c r="F541" s="126" t="str">
        <f t="shared" ca="1" si="59"/>
        <v/>
      </c>
      <c r="G541" s="126" t="str">
        <f t="shared" ca="1" si="60"/>
        <v/>
      </c>
      <c r="H541" s="126" t="str">
        <f t="shared" ca="1" si="61"/>
        <v/>
      </c>
      <c r="J541" s="108"/>
    </row>
    <row r="542" spans="1:10" x14ac:dyDescent="0.35">
      <c r="A542" s="124" t="str">
        <f t="shared" ca="1" si="62"/>
        <v/>
      </c>
      <c r="B542" s="125" t="str">
        <f t="shared" ca="1" si="56"/>
        <v/>
      </c>
      <c r="C542" s="126" t="str">
        <f t="shared" ca="1" si="57"/>
        <v/>
      </c>
      <c r="D542" s="126" t="str">
        <f t="shared" ca="1" si="58"/>
        <v/>
      </c>
      <c r="F542" s="126" t="str">
        <f t="shared" ca="1" si="59"/>
        <v/>
      </c>
      <c r="G542" s="126" t="str">
        <f t="shared" ca="1" si="60"/>
        <v/>
      </c>
      <c r="H542" s="126" t="str">
        <f t="shared" ca="1" si="61"/>
        <v/>
      </c>
      <c r="J542" s="108"/>
    </row>
    <row r="543" spans="1:10" x14ac:dyDescent="0.35">
      <c r="A543" s="124" t="str">
        <f t="shared" ca="1" si="62"/>
        <v/>
      </c>
      <c r="B543" s="125" t="str">
        <f t="shared" ca="1" si="56"/>
        <v/>
      </c>
      <c r="C543" s="126" t="str">
        <f t="shared" ca="1" si="57"/>
        <v/>
      </c>
      <c r="D543" s="126" t="str">
        <f t="shared" ca="1" si="58"/>
        <v/>
      </c>
      <c r="F543" s="126" t="str">
        <f t="shared" ca="1" si="59"/>
        <v/>
      </c>
      <c r="G543" s="126" t="str">
        <f t="shared" ca="1" si="60"/>
        <v/>
      </c>
      <c r="H543" s="126" t="str">
        <f t="shared" ca="1" si="61"/>
        <v/>
      </c>
      <c r="J543" s="108"/>
    </row>
    <row r="544" spans="1:10" x14ac:dyDescent="0.35">
      <c r="A544" s="124" t="str">
        <f t="shared" ca="1" si="62"/>
        <v/>
      </c>
      <c r="B544" s="125" t="str">
        <f t="shared" ca="1" si="56"/>
        <v/>
      </c>
      <c r="C544" s="126" t="str">
        <f t="shared" ca="1" si="57"/>
        <v/>
      </c>
      <c r="D544" s="126" t="str">
        <f t="shared" ca="1" si="58"/>
        <v/>
      </c>
      <c r="F544" s="126" t="str">
        <f t="shared" ca="1" si="59"/>
        <v/>
      </c>
      <c r="G544" s="126" t="str">
        <f t="shared" ca="1" si="60"/>
        <v/>
      </c>
      <c r="H544" s="126" t="str">
        <f t="shared" ca="1" si="61"/>
        <v/>
      </c>
      <c r="J544" s="108"/>
    </row>
    <row r="545" spans="1:10" x14ac:dyDescent="0.35">
      <c r="A545" s="124" t="str">
        <f t="shared" ca="1" si="62"/>
        <v/>
      </c>
      <c r="B545" s="125" t="str">
        <f t="shared" ca="1" si="56"/>
        <v/>
      </c>
      <c r="C545" s="126" t="str">
        <f t="shared" ca="1" si="57"/>
        <v/>
      </c>
      <c r="D545" s="126" t="str">
        <f t="shared" ca="1" si="58"/>
        <v/>
      </c>
      <c r="F545" s="126" t="str">
        <f t="shared" ca="1" si="59"/>
        <v/>
      </c>
      <c r="G545" s="126" t="str">
        <f t="shared" ca="1" si="60"/>
        <v/>
      </c>
      <c r="H545" s="126" t="str">
        <f t="shared" ca="1" si="61"/>
        <v/>
      </c>
      <c r="J545" s="108"/>
    </row>
    <row r="546" spans="1:10" x14ac:dyDescent="0.35">
      <c r="A546" s="124" t="str">
        <f t="shared" ca="1" si="62"/>
        <v/>
      </c>
      <c r="B546" s="125" t="str">
        <f t="shared" ca="1" si="56"/>
        <v/>
      </c>
      <c r="C546" s="126" t="str">
        <f t="shared" ca="1" si="57"/>
        <v/>
      </c>
      <c r="D546" s="126" t="str">
        <f t="shared" ca="1" si="58"/>
        <v/>
      </c>
      <c r="F546" s="126" t="str">
        <f t="shared" ca="1" si="59"/>
        <v/>
      </c>
      <c r="G546" s="126" t="str">
        <f t="shared" ca="1" si="60"/>
        <v/>
      </c>
      <c r="H546" s="126" t="str">
        <f t="shared" ca="1" si="61"/>
        <v/>
      </c>
      <c r="J546" s="108"/>
    </row>
    <row r="547" spans="1:10" x14ac:dyDescent="0.35">
      <c r="A547" s="124" t="str">
        <f t="shared" ca="1" si="62"/>
        <v/>
      </c>
      <c r="B547" s="125" t="str">
        <f t="shared" ca="1" si="56"/>
        <v/>
      </c>
      <c r="C547" s="126" t="str">
        <f t="shared" ca="1" si="57"/>
        <v/>
      </c>
      <c r="D547" s="126" t="str">
        <f t="shared" ca="1" si="58"/>
        <v/>
      </c>
      <c r="F547" s="126" t="str">
        <f t="shared" ca="1" si="59"/>
        <v/>
      </c>
      <c r="G547" s="126" t="str">
        <f t="shared" ca="1" si="60"/>
        <v/>
      </c>
      <c r="H547" s="126" t="str">
        <f t="shared" ca="1" si="61"/>
        <v/>
      </c>
      <c r="J547" s="108"/>
    </row>
    <row r="548" spans="1:10" x14ac:dyDescent="0.35">
      <c r="A548" s="124" t="str">
        <f t="shared" ca="1" si="62"/>
        <v/>
      </c>
      <c r="B548" s="125" t="str">
        <f t="shared" ca="1" si="56"/>
        <v/>
      </c>
      <c r="C548" s="126" t="str">
        <f t="shared" ca="1" si="57"/>
        <v/>
      </c>
      <c r="D548" s="126" t="str">
        <f t="shared" ca="1" si="58"/>
        <v/>
      </c>
      <c r="F548" s="126" t="str">
        <f t="shared" ca="1" si="59"/>
        <v/>
      </c>
      <c r="G548" s="126" t="str">
        <f t="shared" ca="1" si="60"/>
        <v/>
      </c>
      <c r="H548" s="126" t="str">
        <f t="shared" ca="1" si="61"/>
        <v/>
      </c>
      <c r="J548" s="108"/>
    </row>
    <row r="549" spans="1:10" x14ac:dyDescent="0.35">
      <c r="A549" s="124" t="str">
        <f t="shared" ca="1" si="62"/>
        <v/>
      </c>
      <c r="B549" s="125" t="str">
        <f t="shared" ca="1" si="56"/>
        <v/>
      </c>
      <c r="C549" s="126" t="str">
        <f t="shared" ca="1" si="57"/>
        <v/>
      </c>
      <c r="D549" s="126" t="str">
        <f t="shared" ca="1" si="58"/>
        <v/>
      </c>
      <c r="F549" s="126" t="str">
        <f t="shared" ca="1" si="59"/>
        <v/>
      </c>
      <c r="G549" s="126" t="str">
        <f t="shared" ca="1" si="60"/>
        <v/>
      </c>
      <c r="H549" s="126" t="str">
        <f t="shared" ca="1" si="61"/>
        <v/>
      </c>
      <c r="J549" s="108"/>
    </row>
    <row r="550" spans="1:10" x14ac:dyDescent="0.35">
      <c r="A550" s="124" t="str">
        <f t="shared" ca="1" si="62"/>
        <v/>
      </c>
      <c r="B550" s="125" t="str">
        <f t="shared" ca="1" si="56"/>
        <v/>
      </c>
      <c r="C550" s="126" t="str">
        <f t="shared" ca="1" si="57"/>
        <v/>
      </c>
      <c r="D550" s="126" t="str">
        <f t="shared" ca="1" si="58"/>
        <v/>
      </c>
      <c r="F550" s="126" t="str">
        <f t="shared" ca="1" si="59"/>
        <v/>
      </c>
      <c r="G550" s="126" t="str">
        <f t="shared" ca="1" si="60"/>
        <v/>
      </c>
      <c r="H550" s="126" t="str">
        <f t="shared" ca="1" si="61"/>
        <v/>
      </c>
      <c r="J550" s="108"/>
    </row>
    <row r="551" spans="1:10" x14ac:dyDescent="0.35">
      <c r="A551" s="124" t="str">
        <f t="shared" ca="1" si="62"/>
        <v/>
      </c>
      <c r="B551" s="125" t="str">
        <f t="shared" ca="1" si="56"/>
        <v/>
      </c>
      <c r="C551" s="126" t="str">
        <f t="shared" ca="1" si="57"/>
        <v/>
      </c>
      <c r="D551" s="126" t="str">
        <f t="shared" ca="1" si="58"/>
        <v/>
      </c>
      <c r="F551" s="126" t="str">
        <f t="shared" ca="1" si="59"/>
        <v/>
      </c>
      <c r="G551" s="126" t="str">
        <f t="shared" ca="1" si="60"/>
        <v/>
      </c>
      <c r="H551" s="126" t="str">
        <f t="shared" ca="1" si="61"/>
        <v/>
      </c>
      <c r="J551" s="108"/>
    </row>
    <row r="552" spans="1:10" x14ac:dyDescent="0.35">
      <c r="A552" s="124" t="str">
        <f t="shared" ca="1" si="62"/>
        <v/>
      </c>
      <c r="B552" s="125" t="str">
        <f t="shared" ca="1" si="56"/>
        <v/>
      </c>
      <c r="C552" s="126" t="str">
        <f t="shared" ca="1" si="57"/>
        <v/>
      </c>
      <c r="D552" s="126" t="str">
        <f t="shared" ca="1" si="58"/>
        <v/>
      </c>
      <c r="F552" s="126" t="str">
        <f t="shared" ca="1" si="59"/>
        <v/>
      </c>
      <c r="G552" s="126" t="str">
        <f t="shared" ca="1" si="60"/>
        <v/>
      </c>
      <c r="H552" s="126" t="str">
        <f t="shared" ca="1" si="61"/>
        <v/>
      </c>
      <c r="J552" s="108"/>
    </row>
    <row r="553" spans="1:10" x14ac:dyDescent="0.35">
      <c r="A553" s="124" t="str">
        <f t="shared" ca="1" si="62"/>
        <v/>
      </c>
      <c r="B553" s="125" t="str">
        <f t="shared" ca="1" si="56"/>
        <v/>
      </c>
      <c r="C553" s="126" t="str">
        <f t="shared" ca="1" si="57"/>
        <v/>
      </c>
      <c r="D553" s="126" t="str">
        <f t="shared" ca="1" si="58"/>
        <v/>
      </c>
      <c r="F553" s="126" t="str">
        <f t="shared" ca="1" si="59"/>
        <v/>
      </c>
      <c r="G553" s="126" t="str">
        <f t="shared" ca="1" si="60"/>
        <v/>
      </c>
      <c r="H553" s="126" t="str">
        <f t="shared" ca="1" si="61"/>
        <v/>
      </c>
      <c r="J553" s="108"/>
    </row>
    <row r="554" spans="1:10" x14ac:dyDescent="0.35">
      <c r="A554" s="124" t="str">
        <f t="shared" ca="1" si="62"/>
        <v/>
      </c>
      <c r="B554" s="125" t="str">
        <f t="shared" ca="1" si="56"/>
        <v/>
      </c>
      <c r="C554" s="126" t="str">
        <f t="shared" ca="1" si="57"/>
        <v/>
      </c>
      <c r="D554" s="126" t="str">
        <f t="shared" ca="1" si="58"/>
        <v/>
      </c>
      <c r="F554" s="126" t="str">
        <f t="shared" ca="1" si="59"/>
        <v/>
      </c>
      <c r="G554" s="126" t="str">
        <f t="shared" ca="1" si="60"/>
        <v/>
      </c>
      <c r="H554" s="126" t="str">
        <f t="shared" ca="1" si="61"/>
        <v/>
      </c>
      <c r="J554" s="108"/>
    </row>
    <row r="555" spans="1:10" x14ac:dyDescent="0.35">
      <c r="A555" s="124" t="str">
        <f t="shared" ca="1" si="62"/>
        <v/>
      </c>
      <c r="B555" s="125" t="str">
        <f t="shared" ca="1" si="56"/>
        <v/>
      </c>
      <c r="C555" s="126" t="str">
        <f t="shared" ca="1" si="57"/>
        <v/>
      </c>
      <c r="D555" s="126" t="str">
        <f t="shared" ca="1" si="58"/>
        <v/>
      </c>
      <c r="F555" s="126" t="str">
        <f t="shared" ca="1" si="59"/>
        <v/>
      </c>
      <c r="G555" s="126" t="str">
        <f t="shared" ca="1" si="60"/>
        <v/>
      </c>
      <c r="H555" s="126" t="str">
        <f t="shared" ca="1" si="61"/>
        <v/>
      </c>
      <c r="J555" s="108"/>
    </row>
    <row r="556" spans="1:10" x14ac:dyDescent="0.35">
      <c r="A556" s="124" t="str">
        <f t="shared" ca="1" si="62"/>
        <v/>
      </c>
      <c r="B556" s="125" t="str">
        <f t="shared" ca="1" si="56"/>
        <v/>
      </c>
      <c r="C556" s="126" t="str">
        <f t="shared" ca="1" si="57"/>
        <v/>
      </c>
      <c r="D556" s="126" t="str">
        <f t="shared" ca="1" si="58"/>
        <v/>
      </c>
      <c r="F556" s="126" t="str">
        <f t="shared" ca="1" si="59"/>
        <v/>
      </c>
      <c r="G556" s="126" t="str">
        <f t="shared" ca="1" si="60"/>
        <v/>
      </c>
      <c r="H556" s="126" t="str">
        <f t="shared" ca="1" si="61"/>
        <v/>
      </c>
      <c r="J556" s="108"/>
    </row>
    <row r="557" spans="1:10" x14ac:dyDescent="0.35">
      <c r="A557" s="124" t="str">
        <f t="shared" ca="1" si="62"/>
        <v/>
      </c>
      <c r="B557" s="125" t="str">
        <f t="shared" ca="1" si="56"/>
        <v/>
      </c>
      <c r="C557" s="126" t="str">
        <f t="shared" ca="1" si="57"/>
        <v/>
      </c>
      <c r="D557" s="126" t="str">
        <f t="shared" ca="1" si="58"/>
        <v/>
      </c>
      <c r="F557" s="126" t="str">
        <f t="shared" ca="1" si="59"/>
        <v/>
      </c>
      <c r="G557" s="126" t="str">
        <f t="shared" ca="1" si="60"/>
        <v/>
      </c>
      <c r="H557" s="126" t="str">
        <f t="shared" ca="1" si="61"/>
        <v/>
      </c>
      <c r="J557" s="108"/>
    </row>
    <row r="558" spans="1:10" x14ac:dyDescent="0.35">
      <c r="A558" s="124" t="str">
        <f t="shared" ca="1" si="62"/>
        <v/>
      </c>
      <c r="B558" s="125" t="str">
        <f t="shared" ca="1" si="56"/>
        <v/>
      </c>
      <c r="C558" s="126" t="str">
        <f t="shared" ca="1" si="57"/>
        <v/>
      </c>
      <c r="D558" s="126" t="str">
        <f t="shared" ca="1" si="58"/>
        <v/>
      </c>
      <c r="F558" s="126" t="str">
        <f t="shared" ca="1" si="59"/>
        <v/>
      </c>
      <c r="G558" s="126" t="str">
        <f t="shared" ca="1" si="60"/>
        <v/>
      </c>
      <c r="H558" s="126" t="str">
        <f t="shared" ca="1" si="61"/>
        <v/>
      </c>
      <c r="J558" s="108"/>
    </row>
    <row r="559" spans="1:10" x14ac:dyDescent="0.35">
      <c r="A559" s="124" t="str">
        <f t="shared" ca="1" si="62"/>
        <v/>
      </c>
      <c r="B559" s="125" t="str">
        <f t="shared" ca="1" si="56"/>
        <v/>
      </c>
      <c r="C559" s="126" t="str">
        <f t="shared" ca="1" si="57"/>
        <v/>
      </c>
      <c r="D559" s="126" t="str">
        <f t="shared" ca="1" si="58"/>
        <v/>
      </c>
      <c r="F559" s="126" t="str">
        <f t="shared" ca="1" si="59"/>
        <v/>
      </c>
      <c r="G559" s="126" t="str">
        <f t="shared" ca="1" si="60"/>
        <v/>
      </c>
      <c r="H559" s="126" t="str">
        <f t="shared" ca="1" si="61"/>
        <v/>
      </c>
      <c r="J559" s="108"/>
    </row>
    <row r="560" spans="1:10" x14ac:dyDescent="0.35">
      <c r="A560" s="124" t="str">
        <f t="shared" ca="1" si="62"/>
        <v/>
      </c>
      <c r="B560" s="125" t="str">
        <f t="shared" ca="1" si="56"/>
        <v/>
      </c>
      <c r="C560" s="126" t="str">
        <f t="shared" ca="1" si="57"/>
        <v/>
      </c>
      <c r="D560" s="126" t="str">
        <f t="shared" ca="1" si="58"/>
        <v/>
      </c>
      <c r="F560" s="126" t="str">
        <f t="shared" ca="1" si="59"/>
        <v/>
      </c>
      <c r="G560" s="126" t="str">
        <f t="shared" ca="1" si="60"/>
        <v/>
      </c>
      <c r="H560" s="126" t="str">
        <f t="shared" ca="1" si="61"/>
        <v/>
      </c>
      <c r="J560" s="108"/>
    </row>
    <row r="561" spans="1:10" x14ac:dyDescent="0.35">
      <c r="A561" s="124" t="str">
        <f t="shared" ca="1" si="62"/>
        <v/>
      </c>
      <c r="B561" s="125" t="str">
        <f t="shared" ca="1" si="56"/>
        <v/>
      </c>
      <c r="C561" s="126" t="str">
        <f t="shared" ca="1" si="57"/>
        <v/>
      </c>
      <c r="D561" s="126" t="str">
        <f t="shared" ca="1" si="58"/>
        <v/>
      </c>
      <c r="F561" s="126" t="str">
        <f t="shared" ca="1" si="59"/>
        <v/>
      </c>
      <c r="G561" s="126" t="str">
        <f t="shared" ca="1" si="60"/>
        <v/>
      </c>
      <c r="H561" s="126" t="str">
        <f t="shared" ca="1" si="61"/>
        <v/>
      </c>
      <c r="J561" s="108"/>
    </row>
    <row r="562" spans="1:10" x14ac:dyDescent="0.35">
      <c r="A562" s="124" t="str">
        <f t="shared" ca="1" si="62"/>
        <v/>
      </c>
      <c r="B562" s="125" t="str">
        <f t="shared" ca="1" si="56"/>
        <v/>
      </c>
      <c r="C562" s="126" t="str">
        <f t="shared" ca="1" si="57"/>
        <v/>
      </c>
      <c r="D562" s="126" t="str">
        <f t="shared" ca="1" si="58"/>
        <v/>
      </c>
      <c r="F562" s="126" t="str">
        <f t="shared" ca="1" si="59"/>
        <v/>
      </c>
      <c r="G562" s="126" t="str">
        <f t="shared" ca="1" si="60"/>
        <v/>
      </c>
      <c r="H562" s="126" t="str">
        <f t="shared" ca="1" si="61"/>
        <v/>
      </c>
      <c r="J562" s="108"/>
    </row>
    <row r="563" spans="1:10" x14ac:dyDescent="0.35">
      <c r="A563" s="124" t="str">
        <f t="shared" ca="1" si="62"/>
        <v/>
      </c>
      <c r="B563" s="125" t="str">
        <f t="shared" ca="1" si="56"/>
        <v/>
      </c>
      <c r="C563" s="126" t="str">
        <f t="shared" ca="1" si="57"/>
        <v/>
      </c>
      <c r="D563" s="126" t="str">
        <f t="shared" ca="1" si="58"/>
        <v/>
      </c>
      <c r="F563" s="126" t="str">
        <f t="shared" ca="1" si="59"/>
        <v/>
      </c>
      <c r="G563" s="126" t="str">
        <f t="shared" ca="1" si="60"/>
        <v/>
      </c>
      <c r="H563" s="126" t="str">
        <f t="shared" ca="1" si="61"/>
        <v/>
      </c>
      <c r="J563" s="108"/>
    </row>
    <row r="564" spans="1:10" x14ac:dyDescent="0.35">
      <c r="A564" s="124" t="str">
        <f t="shared" ca="1" si="62"/>
        <v/>
      </c>
      <c r="B564" s="125" t="str">
        <f t="shared" ca="1" si="56"/>
        <v/>
      </c>
      <c r="C564" s="126" t="str">
        <f t="shared" ca="1" si="57"/>
        <v/>
      </c>
      <c r="D564" s="126" t="str">
        <f t="shared" ca="1" si="58"/>
        <v/>
      </c>
      <c r="F564" s="126" t="str">
        <f t="shared" ca="1" si="59"/>
        <v/>
      </c>
      <c r="G564" s="126" t="str">
        <f t="shared" ca="1" si="60"/>
        <v/>
      </c>
      <c r="H564" s="126" t="str">
        <f t="shared" ca="1" si="61"/>
        <v/>
      </c>
      <c r="J564" s="108"/>
    </row>
    <row r="565" spans="1:10" x14ac:dyDescent="0.35">
      <c r="A565" s="124" t="str">
        <f t="shared" ca="1" si="62"/>
        <v/>
      </c>
      <c r="B565" s="125" t="str">
        <f t="shared" ca="1" si="56"/>
        <v/>
      </c>
      <c r="C565" s="126" t="str">
        <f t="shared" ca="1" si="57"/>
        <v/>
      </c>
      <c r="D565" s="126" t="str">
        <f t="shared" ca="1" si="58"/>
        <v/>
      </c>
      <c r="F565" s="126" t="str">
        <f t="shared" ca="1" si="59"/>
        <v/>
      </c>
      <c r="G565" s="126" t="str">
        <f t="shared" ca="1" si="60"/>
        <v/>
      </c>
      <c r="H565" s="126" t="str">
        <f t="shared" ca="1" si="61"/>
        <v/>
      </c>
      <c r="J565" s="108"/>
    </row>
    <row r="566" spans="1:10" x14ac:dyDescent="0.35">
      <c r="A566" s="124" t="str">
        <f t="shared" ca="1" si="62"/>
        <v/>
      </c>
      <c r="B566" s="125" t="str">
        <f t="shared" ca="1" si="56"/>
        <v/>
      </c>
      <c r="C566" s="126" t="str">
        <f t="shared" ca="1" si="57"/>
        <v/>
      </c>
      <c r="D566" s="126" t="str">
        <f t="shared" ca="1" si="58"/>
        <v/>
      </c>
      <c r="F566" s="126" t="str">
        <f t="shared" ca="1" si="59"/>
        <v/>
      </c>
      <c r="G566" s="126" t="str">
        <f t="shared" ca="1" si="60"/>
        <v/>
      </c>
      <c r="H566" s="126" t="str">
        <f t="shared" ca="1" si="61"/>
        <v/>
      </c>
      <c r="J566" s="108"/>
    </row>
    <row r="567" spans="1:10" x14ac:dyDescent="0.35">
      <c r="A567" s="124" t="str">
        <f t="shared" ca="1" si="62"/>
        <v/>
      </c>
      <c r="B567" s="125" t="str">
        <f t="shared" ca="1" si="56"/>
        <v/>
      </c>
      <c r="C567" s="126" t="str">
        <f t="shared" ca="1" si="57"/>
        <v/>
      </c>
      <c r="D567" s="126" t="str">
        <f t="shared" ca="1" si="58"/>
        <v/>
      </c>
      <c r="F567" s="126" t="str">
        <f t="shared" ca="1" si="59"/>
        <v/>
      </c>
      <c r="G567" s="126" t="str">
        <f t="shared" ca="1" si="60"/>
        <v/>
      </c>
      <c r="H567" s="126" t="str">
        <f t="shared" ca="1" si="61"/>
        <v/>
      </c>
      <c r="J567" s="108"/>
    </row>
    <row r="568" spans="1:10" x14ac:dyDescent="0.35">
      <c r="A568" s="124" t="str">
        <f t="shared" ca="1" si="62"/>
        <v/>
      </c>
      <c r="B568" s="125" t="str">
        <f t="shared" ca="1" si="56"/>
        <v/>
      </c>
      <c r="C568" s="126" t="str">
        <f t="shared" ca="1" si="57"/>
        <v/>
      </c>
      <c r="D568" s="126" t="str">
        <f t="shared" ca="1" si="58"/>
        <v/>
      </c>
      <c r="F568" s="126" t="str">
        <f t="shared" ca="1" si="59"/>
        <v/>
      </c>
      <c r="G568" s="126" t="str">
        <f t="shared" ca="1" si="60"/>
        <v/>
      </c>
      <c r="H568" s="126" t="str">
        <f t="shared" ca="1" si="61"/>
        <v/>
      </c>
      <c r="J568" s="108"/>
    </row>
    <row r="569" spans="1:10" x14ac:dyDescent="0.35">
      <c r="A569" s="124" t="str">
        <f t="shared" ca="1" si="62"/>
        <v/>
      </c>
      <c r="B569" s="125" t="str">
        <f t="shared" ca="1" si="56"/>
        <v/>
      </c>
      <c r="C569" s="126" t="str">
        <f t="shared" ca="1" si="57"/>
        <v/>
      </c>
      <c r="D569" s="126" t="str">
        <f t="shared" ca="1" si="58"/>
        <v/>
      </c>
      <c r="F569" s="126" t="str">
        <f t="shared" ca="1" si="59"/>
        <v/>
      </c>
      <c r="G569" s="126" t="str">
        <f t="shared" ca="1" si="60"/>
        <v/>
      </c>
      <c r="H569" s="126" t="str">
        <f t="shared" ca="1" si="61"/>
        <v/>
      </c>
      <c r="J569" s="108"/>
    </row>
    <row r="570" spans="1:10" x14ac:dyDescent="0.35">
      <c r="A570" s="124" t="str">
        <f t="shared" ca="1" si="62"/>
        <v/>
      </c>
      <c r="B570" s="125" t="str">
        <f t="shared" ca="1" si="56"/>
        <v/>
      </c>
      <c r="C570" s="126" t="str">
        <f t="shared" ca="1" si="57"/>
        <v/>
      </c>
      <c r="D570" s="126" t="str">
        <f t="shared" ca="1" si="58"/>
        <v/>
      </c>
      <c r="F570" s="126" t="str">
        <f t="shared" ca="1" si="59"/>
        <v/>
      </c>
      <c r="G570" s="126" t="str">
        <f t="shared" ca="1" si="60"/>
        <v/>
      </c>
      <c r="H570" s="126" t="str">
        <f t="shared" ca="1" si="61"/>
        <v/>
      </c>
      <c r="J570" s="108"/>
    </row>
    <row r="571" spans="1:10" x14ac:dyDescent="0.35">
      <c r="A571" s="124" t="str">
        <f t="shared" ca="1" si="62"/>
        <v/>
      </c>
      <c r="B571" s="125" t="str">
        <f t="shared" ca="1" si="56"/>
        <v/>
      </c>
      <c r="C571" s="126" t="str">
        <f t="shared" ca="1" si="57"/>
        <v/>
      </c>
      <c r="D571" s="126" t="str">
        <f t="shared" ca="1" si="58"/>
        <v/>
      </c>
      <c r="F571" s="126" t="str">
        <f t="shared" ca="1" si="59"/>
        <v/>
      </c>
      <c r="G571" s="126" t="str">
        <f t="shared" ca="1" si="60"/>
        <v/>
      </c>
      <c r="H571" s="126" t="str">
        <f t="shared" ca="1" si="61"/>
        <v/>
      </c>
      <c r="J571" s="108"/>
    </row>
    <row r="572" spans="1:10" x14ac:dyDescent="0.35">
      <c r="A572" s="124" t="str">
        <f t="shared" ca="1" si="62"/>
        <v/>
      </c>
      <c r="B572" s="125" t="str">
        <f t="shared" ca="1" si="56"/>
        <v/>
      </c>
      <c r="C572" s="126" t="str">
        <f t="shared" ca="1" si="57"/>
        <v/>
      </c>
      <c r="D572" s="126" t="str">
        <f t="shared" ca="1" si="58"/>
        <v/>
      </c>
      <c r="F572" s="126" t="str">
        <f t="shared" ca="1" si="59"/>
        <v/>
      </c>
      <c r="G572" s="126" t="str">
        <f t="shared" ca="1" si="60"/>
        <v/>
      </c>
      <c r="H572" s="126" t="str">
        <f t="shared" ca="1" si="61"/>
        <v/>
      </c>
      <c r="J572" s="108"/>
    </row>
    <row r="573" spans="1:10" x14ac:dyDescent="0.35">
      <c r="A573" s="124" t="str">
        <f t="shared" ca="1" si="62"/>
        <v/>
      </c>
      <c r="B573" s="125" t="str">
        <f t="shared" ca="1" si="56"/>
        <v/>
      </c>
      <c r="C573" s="126" t="str">
        <f t="shared" ca="1" si="57"/>
        <v/>
      </c>
      <c r="D573" s="126" t="str">
        <f t="shared" ca="1" si="58"/>
        <v/>
      </c>
      <c r="F573" s="126" t="str">
        <f t="shared" ca="1" si="59"/>
        <v/>
      </c>
      <c r="G573" s="126" t="str">
        <f t="shared" ca="1" si="60"/>
        <v/>
      </c>
      <c r="H573" s="126" t="str">
        <f t="shared" ca="1" si="61"/>
        <v/>
      </c>
      <c r="J573" s="108"/>
    </row>
    <row r="574" spans="1:10" x14ac:dyDescent="0.35">
      <c r="A574" s="124" t="str">
        <f t="shared" ca="1" si="62"/>
        <v/>
      </c>
      <c r="B574" s="125" t="str">
        <f t="shared" ca="1" si="56"/>
        <v/>
      </c>
      <c r="C574" s="126" t="str">
        <f t="shared" ca="1" si="57"/>
        <v/>
      </c>
      <c r="D574" s="126" t="str">
        <f t="shared" ca="1" si="58"/>
        <v/>
      </c>
      <c r="F574" s="126" t="str">
        <f t="shared" ca="1" si="59"/>
        <v/>
      </c>
      <c r="G574" s="126" t="str">
        <f t="shared" ca="1" si="60"/>
        <v/>
      </c>
      <c r="H574" s="126" t="str">
        <f t="shared" ca="1" si="61"/>
        <v/>
      </c>
      <c r="J574" s="108"/>
    </row>
    <row r="575" spans="1:10" x14ac:dyDescent="0.35">
      <c r="A575" s="124" t="str">
        <f t="shared" ca="1" si="62"/>
        <v/>
      </c>
      <c r="B575" s="125" t="str">
        <f t="shared" ca="1" si="56"/>
        <v/>
      </c>
      <c r="C575" s="126" t="str">
        <f t="shared" ca="1" si="57"/>
        <v/>
      </c>
      <c r="D575" s="126" t="str">
        <f t="shared" ca="1" si="58"/>
        <v/>
      </c>
      <c r="F575" s="126" t="str">
        <f t="shared" ca="1" si="59"/>
        <v/>
      </c>
      <c r="G575" s="126" t="str">
        <f t="shared" ca="1" si="60"/>
        <v/>
      </c>
      <c r="H575" s="126" t="str">
        <f t="shared" ca="1" si="61"/>
        <v/>
      </c>
      <c r="J575" s="108"/>
    </row>
    <row r="576" spans="1:10" x14ac:dyDescent="0.35">
      <c r="A576" s="124" t="str">
        <f t="shared" ca="1" si="62"/>
        <v/>
      </c>
      <c r="B576" s="125" t="str">
        <f t="shared" ca="1" si="56"/>
        <v/>
      </c>
      <c r="C576" s="126" t="str">
        <f t="shared" ca="1" si="57"/>
        <v/>
      </c>
      <c r="D576" s="126" t="str">
        <f t="shared" ca="1" si="58"/>
        <v/>
      </c>
      <c r="F576" s="126" t="str">
        <f t="shared" ca="1" si="59"/>
        <v/>
      </c>
      <c r="G576" s="126" t="str">
        <f t="shared" ca="1" si="60"/>
        <v/>
      </c>
      <c r="H576" s="126" t="str">
        <f t="shared" ca="1" si="61"/>
        <v/>
      </c>
      <c r="J576" s="108"/>
    </row>
    <row r="577" spans="1:10" x14ac:dyDescent="0.35">
      <c r="A577" s="124" t="str">
        <f t="shared" ca="1" si="62"/>
        <v/>
      </c>
      <c r="B577" s="125" t="str">
        <f t="shared" ca="1" si="56"/>
        <v/>
      </c>
      <c r="C577" s="126" t="str">
        <f t="shared" ca="1" si="57"/>
        <v/>
      </c>
      <c r="D577" s="126" t="str">
        <f t="shared" ca="1" si="58"/>
        <v/>
      </c>
      <c r="F577" s="126" t="str">
        <f t="shared" ca="1" si="59"/>
        <v/>
      </c>
      <c r="G577" s="126" t="str">
        <f t="shared" ca="1" si="60"/>
        <v/>
      </c>
      <c r="H577" s="126" t="str">
        <f t="shared" ca="1" si="61"/>
        <v/>
      </c>
      <c r="J577" s="108"/>
    </row>
    <row r="578" spans="1:10" x14ac:dyDescent="0.35">
      <c r="A578" s="124" t="str">
        <f t="shared" ca="1" si="62"/>
        <v/>
      </c>
      <c r="B578" s="125" t="str">
        <f t="shared" ca="1" si="56"/>
        <v/>
      </c>
      <c r="C578" s="126" t="str">
        <f t="shared" ca="1" si="57"/>
        <v/>
      </c>
      <c r="D578" s="126" t="str">
        <f t="shared" ca="1" si="58"/>
        <v/>
      </c>
      <c r="F578" s="126" t="str">
        <f t="shared" ca="1" si="59"/>
        <v/>
      </c>
      <c r="G578" s="126" t="str">
        <f t="shared" ca="1" si="60"/>
        <v/>
      </c>
      <c r="H578" s="126" t="str">
        <f t="shared" ca="1" si="61"/>
        <v/>
      </c>
      <c r="J578" s="108"/>
    </row>
    <row r="579" spans="1:10" x14ac:dyDescent="0.35">
      <c r="A579" s="124" t="str">
        <f t="shared" ca="1" si="62"/>
        <v/>
      </c>
      <c r="B579" s="125" t="str">
        <f t="shared" ca="1" si="56"/>
        <v/>
      </c>
      <c r="C579" s="126" t="str">
        <f t="shared" ca="1" si="57"/>
        <v/>
      </c>
      <c r="D579" s="126" t="str">
        <f t="shared" ca="1" si="58"/>
        <v/>
      </c>
      <c r="F579" s="126" t="str">
        <f t="shared" ca="1" si="59"/>
        <v/>
      </c>
      <c r="G579" s="126" t="str">
        <f t="shared" ca="1" si="60"/>
        <v/>
      </c>
      <c r="H579" s="126" t="str">
        <f t="shared" ca="1" si="61"/>
        <v/>
      </c>
      <c r="J579" s="108"/>
    </row>
    <row r="580" spans="1:10" x14ac:dyDescent="0.35">
      <c r="A580" s="124" t="str">
        <f t="shared" ca="1" si="62"/>
        <v/>
      </c>
      <c r="B580" s="125" t="str">
        <f t="shared" ca="1" si="56"/>
        <v/>
      </c>
      <c r="C580" s="126" t="str">
        <f t="shared" ca="1" si="57"/>
        <v/>
      </c>
      <c r="D580" s="126" t="str">
        <f t="shared" ca="1" si="58"/>
        <v/>
      </c>
      <c r="F580" s="126" t="str">
        <f t="shared" ca="1" si="59"/>
        <v/>
      </c>
      <c r="G580" s="126" t="str">
        <f t="shared" ca="1" si="60"/>
        <v/>
      </c>
      <c r="H580" s="126" t="str">
        <f t="shared" ca="1" si="61"/>
        <v/>
      </c>
      <c r="J580" s="108"/>
    </row>
    <row r="581" spans="1:10" x14ac:dyDescent="0.35">
      <c r="A581" s="124" t="str">
        <f t="shared" ca="1" si="62"/>
        <v/>
      </c>
      <c r="B581" s="125" t="str">
        <f t="shared" ca="1" si="56"/>
        <v/>
      </c>
      <c r="C581" s="126" t="str">
        <f t="shared" ca="1" si="57"/>
        <v/>
      </c>
      <c r="D581" s="126" t="str">
        <f t="shared" ca="1" si="58"/>
        <v/>
      </c>
      <c r="F581" s="126" t="str">
        <f t="shared" ca="1" si="59"/>
        <v/>
      </c>
      <c r="G581" s="126" t="str">
        <f t="shared" ca="1" si="60"/>
        <v/>
      </c>
      <c r="H581" s="126" t="str">
        <f t="shared" ca="1" si="61"/>
        <v/>
      </c>
      <c r="J581" s="108"/>
    </row>
    <row r="582" spans="1:10" x14ac:dyDescent="0.35">
      <c r="A582" s="124" t="str">
        <f t="shared" ca="1" si="62"/>
        <v/>
      </c>
      <c r="B582" s="125" t="str">
        <f t="shared" ca="1" si="56"/>
        <v/>
      </c>
      <c r="C582" s="126" t="str">
        <f t="shared" ca="1" si="57"/>
        <v/>
      </c>
      <c r="D582" s="126" t="str">
        <f t="shared" ca="1" si="58"/>
        <v/>
      </c>
      <c r="F582" s="126" t="str">
        <f t="shared" ca="1" si="59"/>
        <v/>
      </c>
      <c r="G582" s="126" t="str">
        <f t="shared" ca="1" si="60"/>
        <v/>
      </c>
      <c r="H582" s="126" t="str">
        <f t="shared" ca="1" si="61"/>
        <v/>
      </c>
      <c r="J582" s="108"/>
    </row>
    <row r="583" spans="1:10" x14ac:dyDescent="0.35">
      <c r="A583" s="124" t="str">
        <f t="shared" ca="1" si="62"/>
        <v/>
      </c>
      <c r="B583" s="125" t="str">
        <f t="shared" ca="1" si="56"/>
        <v/>
      </c>
      <c r="C583" s="126" t="str">
        <f t="shared" ca="1" si="57"/>
        <v/>
      </c>
      <c r="D583" s="126" t="str">
        <f t="shared" ca="1" si="58"/>
        <v/>
      </c>
      <c r="F583" s="126" t="str">
        <f t="shared" ca="1" si="59"/>
        <v/>
      </c>
      <c r="G583" s="126" t="str">
        <f t="shared" ca="1" si="60"/>
        <v/>
      </c>
      <c r="H583" s="126" t="str">
        <f t="shared" ca="1" si="61"/>
        <v/>
      </c>
      <c r="J583" s="108"/>
    </row>
    <row r="584" spans="1:10" x14ac:dyDescent="0.35">
      <c r="A584" s="124" t="str">
        <f t="shared" ca="1" si="62"/>
        <v/>
      </c>
      <c r="B584" s="125" t="str">
        <f t="shared" ca="1" si="56"/>
        <v/>
      </c>
      <c r="C584" s="126" t="str">
        <f t="shared" ca="1" si="57"/>
        <v/>
      </c>
      <c r="D584" s="126" t="str">
        <f t="shared" ca="1" si="58"/>
        <v/>
      </c>
      <c r="F584" s="126" t="str">
        <f t="shared" ca="1" si="59"/>
        <v/>
      </c>
      <c r="G584" s="126" t="str">
        <f t="shared" ca="1" si="60"/>
        <v/>
      </c>
      <c r="H584" s="126" t="str">
        <f t="shared" ca="1" si="61"/>
        <v/>
      </c>
      <c r="J584" s="108"/>
    </row>
    <row r="585" spans="1:10" x14ac:dyDescent="0.35">
      <c r="A585" s="124" t="str">
        <f t="shared" ca="1" si="62"/>
        <v/>
      </c>
      <c r="B585" s="125" t="str">
        <f t="shared" ca="1" si="56"/>
        <v/>
      </c>
      <c r="C585" s="126" t="str">
        <f t="shared" ca="1" si="57"/>
        <v/>
      </c>
      <c r="D585" s="126" t="str">
        <f t="shared" ca="1" si="58"/>
        <v/>
      </c>
      <c r="F585" s="126" t="str">
        <f t="shared" ca="1" si="59"/>
        <v/>
      </c>
      <c r="G585" s="126" t="str">
        <f t="shared" ca="1" si="60"/>
        <v/>
      </c>
      <c r="H585" s="126" t="str">
        <f t="shared" ca="1" si="61"/>
        <v/>
      </c>
      <c r="J585" s="108"/>
    </row>
    <row r="586" spans="1:10" x14ac:dyDescent="0.35">
      <c r="A586" s="124" t="str">
        <f t="shared" ca="1" si="62"/>
        <v/>
      </c>
      <c r="B586" s="125" t="str">
        <f t="shared" ca="1" si="56"/>
        <v/>
      </c>
      <c r="C586" s="126" t="str">
        <f t="shared" ca="1" si="57"/>
        <v/>
      </c>
      <c r="D586" s="126" t="str">
        <f t="shared" ca="1" si="58"/>
        <v/>
      </c>
      <c r="F586" s="126" t="str">
        <f t="shared" ca="1" si="59"/>
        <v/>
      </c>
      <c r="G586" s="126" t="str">
        <f t="shared" ca="1" si="60"/>
        <v/>
      </c>
      <c r="H586" s="126" t="str">
        <f t="shared" ca="1" si="61"/>
        <v/>
      </c>
      <c r="J586" s="108"/>
    </row>
    <row r="587" spans="1:10" x14ac:dyDescent="0.35">
      <c r="A587" s="124" t="str">
        <f t="shared" ca="1" si="62"/>
        <v/>
      </c>
      <c r="B587" s="125" t="str">
        <f t="shared" ca="1" si="56"/>
        <v/>
      </c>
      <c r="C587" s="126" t="str">
        <f t="shared" ca="1" si="57"/>
        <v/>
      </c>
      <c r="D587" s="126" t="str">
        <f t="shared" ca="1" si="58"/>
        <v/>
      </c>
      <c r="F587" s="126" t="str">
        <f t="shared" ca="1" si="59"/>
        <v/>
      </c>
      <c r="G587" s="126" t="str">
        <f t="shared" ca="1" si="60"/>
        <v/>
      </c>
      <c r="H587" s="126" t="str">
        <f t="shared" ca="1" si="61"/>
        <v/>
      </c>
      <c r="J587" s="108"/>
    </row>
    <row r="588" spans="1:10" x14ac:dyDescent="0.35">
      <c r="A588" s="124" t="str">
        <f t="shared" ca="1" si="62"/>
        <v/>
      </c>
      <c r="B588" s="125" t="str">
        <f t="shared" ca="1" si="56"/>
        <v/>
      </c>
      <c r="C588" s="126" t="str">
        <f t="shared" ca="1" si="57"/>
        <v/>
      </c>
      <c r="D588" s="126" t="str">
        <f t="shared" ca="1" si="58"/>
        <v/>
      </c>
      <c r="F588" s="126" t="str">
        <f t="shared" ca="1" si="59"/>
        <v/>
      </c>
      <c r="G588" s="126" t="str">
        <f t="shared" ca="1" si="60"/>
        <v/>
      </c>
      <c r="H588" s="126" t="str">
        <f t="shared" ca="1" si="61"/>
        <v/>
      </c>
      <c r="J588" s="108"/>
    </row>
    <row r="589" spans="1:10" x14ac:dyDescent="0.35">
      <c r="A589" s="124" t="str">
        <f t="shared" ca="1" si="62"/>
        <v/>
      </c>
      <c r="B589" s="125" t="str">
        <f t="shared" ca="1" si="56"/>
        <v/>
      </c>
      <c r="C589" s="126" t="str">
        <f t="shared" ca="1" si="57"/>
        <v/>
      </c>
      <c r="D589" s="126" t="str">
        <f t="shared" ca="1" si="58"/>
        <v/>
      </c>
      <c r="F589" s="126" t="str">
        <f t="shared" ca="1" si="59"/>
        <v/>
      </c>
      <c r="G589" s="126" t="str">
        <f t="shared" ca="1" si="60"/>
        <v/>
      </c>
      <c r="H589" s="126" t="str">
        <f t="shared" ca="1" si="61"/>
        <v/>
      </c>
      <c r="J589" s="108"/>
    </row>
    <row r="590" spans="1:10" x14ac:dyDescent="0.35">
      <c r="A590" s="124" t="str">
        <f t="shared" ca="1" si="62"/>
        <v/>
      </c>
      <c r="B590" s="125" t="str">
        <f t="shared" ca="1" si="56"/>
        <v/>
      </c>
      <c r="C590" s="126" t="str">
        <f t="shared" ca="1" si="57"/>
        <v/>
      </c>
      <c r="D590" s="126" t="str">
        <f t="shared" ca="1" si="58"/>
        <v/>
      </c>
      <c r="F590" s="126" t="str">
        <f t="shared" ca="1" si="59"/>
        <v/>
      </c>
      <c r="G590" s="126" t="str">
        <f t="shared" ca="1" si="60"/>
        <v/>
      </c>
      <c r="H590" s="126" t="str">
        <f t="shared" ca="1" si="61"/>
        <v/>
      </c>
      <c r="J590" s="108"/>
    </row>
    <row r="591" spans="1:10" x14ac:dyDescent="0.35">
      <c r="A591" s="124" t="str">
        <f t="shared" ca="1" si="62"/>
        <v/>
      </c>
      <c r="B591" s="125" t="str">
        <f t="shared" ca="1" si="56"/>
        <v/>
      </c>
      <c r="C591" s="126" t="str">
        <f t="shared" ca="1" si="57"/>
        <v/>
      </c>
      <c r="D591" s="126" t="str">
        <f t="shared" ca="1" si="58"/>
        <v/>
      </c>
      <c r="F591" s="126" t="str">
        <f t="shared" ca="1" si="59"/>
        <v/>
      </c>
      <c r="G591" s="126" t="str">
        <f t="shared" ca="1" si="60"/>
        <v/>
      </c>
      <c r="H591" s="126" t="str">
        <f t="shared" ca="1" si="61"/>
        <v/>
      </c>
      <c r="J591" s="108"/>
    </row>
    <row r="592" spans="1:10" x14ac:dyDescent="0.35">
      <c r="A592" s="124" t="str">
        <f t="shared" ca="1" si="62"/>
        <v/>
      </c>
      <c r="B592" s="125" t="str">
        <f t="shared" ca="1" si="56"/>
        <v/>
      </c>
      <c r="C592" s="126" t="str">
        <f t="shared" ca="1" si="57"/>
        <v/>
      </c>
      <c r="D592" s="126" t="str">
        <f t="shared" ca="1" si="58"/>
        <v/>
      </c>
      <c r="F592" s="126" t="str">
        <f t="shared" ca="1" si="59"/>
        <v/>
      </c>
      <c r="G592" s="126" t="str">
        <f t="shared" ca="1" si="60"/>
        <v/>
      </c>
      <c r="H592" s="126" t="str">
        <f t="shared" ca="1" si="61"/>
        <v/>
      </c>
      <c r="J592" s="108"/>
    </row>
    <row r="593" spans="1:10" x14ac:dyDescent="0.35">
      <c r="A593" s="124" t="str">
        <f t="shared" ca="1" si="62"/>
        <v/>
      </c>
      <c r="B593" s="125" t="str">
        <f t="shared" ca="1" si="56"/>
        <v/>
      </c>
      <c r="C593" s="126" t="str">
        <f t="shared" ca="1" si="57"/>
        <v/>
      </c>
      <c r="D593" s="126" t="str">
        <f t="shared" ca="1" si="58"/>
        <v/>
      </c>
      <c r="F593" s="126" t="str">
        <f t="shared" ca="1" si="59"/>
        <v/>
      </c>
      <c r="G593" s="126" t="str">
        <f t="shared" ca="1" si="60"/>
        <v/>
      </c>
      <c r="H593" s="126" t="str">
        <f t="shared" ca="1" si="61"/>
        <v/>
      </c>
      <c r="J593" s="108"/>
    </row>
    <row r="594" spans="1:10" x14ac:dyDescent="0.35">
      <c r="A594" s="124" t="str">
        <f t="shared" ca="1" si="62"/>
        <v/>
      </c>
      <c r="B594" s="125" t="str">
        <f t="shared" ca="1" si="56"/>
        <v/>
      </c>
      <c r="C594" s="126" t="str">
        <f t="shared" ca="1" si="57"/>
        <v/>
      </c>
      <c r="D594" s="126" t="str">
        <f t="shared" ca="1" si="58"/>
        <v/>
      </c>
      <c r="F594" s="126" t="str">
        <f t="shared" ca="1" si="59"/>
        <v/>
      </c>
      <c r="G594" s="126" t="str">
        <f t="shared" ca="1" si="60"/>
        <v/>
      </c>
      <c r="H594" s="126" t="str">
        <f t="shared" ca="1" si="61"/>
        <v/>
      </c>
      <c r="J594" s="108"/>
    </row>
    <row r="595" spans="1:10" x14ac:dyDescent="0.35">
      <c r="A595" s="124" t="str">
        <f t="shared" ca="1" si="62"/>
        <v/>
      </c>
      <c r="B595" s="125" t="str">
        <f t="shared" ca="1" si="56"/>
        <v/>
      </c>
      <c r="C595" s="126" t="str">
        <f t="shared" ca="1" si="57"/>
        <v/>
      </c>
      <c r="D595" s="126" t="str">
        <f t="shared" ca="1" si="58"/>
        <v/>
      </c>
      <c r="F595" s="126" t="str">
        <f t="shared" ca="1" si="59"/>
        <v/>
      </c>
      <c r="G595" s="126" t="str">
        <f t="shared" ca="1" si="60"/>
        <v/>
      </c>
      <c r="H595" s="126" t="str">
        <f t="shared" ca="1" si="61"/>
        <v/>
      </c>
      <c r="J595" s="108"/>
    </row>
    <row r="596" spans="1:10" x14ac:dyDescent="0.35">
      <c r="A596" s="124" t="str">
        <f t="shared" ca="1" si="62"/>
        <v/>
      </c>
      <c r="B596" s="125" t="str">
        <f t="shared" ref="B596:B659" ca="1" si="63">IF(A596="","",IF($K$13=26,(A596-1)*14+$D$9,IF($K$13=52,(A596-1)*7+$D$9,DATE(YEAR($D$9),MONTH($D$9)+(A596-1)*$L$13,IF($K$13=24,IF((MOD(A596-1,2))=1,DAY($D$9)+14,DAY($D$9)),DAY($D$9))))))</f>
        <v/>
      </c>
      <c r="C596" s="126" t="str">
        <f t="shared" ref="C596:C659" ca="1" si="64">IF(A596="","",IF(A596=$D$12,H595+D596,IF(IF($E$15,$D$15,$D$14)&gt;H595+D596,H595+D596,IF($E$15,$D$15,$D$14))))</f>
        <v/>
      </c>
      <c r="D596" s="126" t="str">
        <f t="shared" ref="D596:D659" ca="1" si="65">IF(B596="","",IF(roundOpt,ROUND((B596-B595)*$H$5*G595,2),(B596-B595)*$H$5*G595))</f>
        <v/>
      </c>
      <c r="F596" s="126" t="str">
        <f t="shared" ref="F596:F659" ca="1" si="66">IF(B596="","",IF(C596&gt;F595+D596,0,F595+D596-C596))</f>
        <v/>
      </c>
      <c r="G596" s="126" t="str">
        <f t="shared" ref="G596:G659" ca="1" si="67">IF(B596="","",IF(C596&gt;D596+F595,G595+F595+D596-C596,G595))</f>
        <v/>
      </c>
      <c r="H596" s="126" t="str">
        <f t="shared" ref="H596:H659" ca="1" si="68">IF(B596="","",G596+F596)</f>
        <v/>
      </c>
      <c r="J596" s="108"/>
    </row>
    <row r="597" spans="1:10" x14ac:dyDescent="0.35">
      <c r="A597" s="124" t="str">
        <f t="shared" ca="1" si="62"/>
        <v/>
      </c>
      <c r="B597" s="125" t="str">
        <f t="shared" ca="1" si="63"/>
        <v/>
      </c>
      <c r="C597" s="126" t="str">
        <f t="shared" ca="1" si="64"/>
        <v/>
      </c>
      <c r="D597" s="126" t="str">
        <f t="shared" ca="1" si="65"/>
        <v/>
      </c>
      <c r="F597" s="126" t="str">
        <f t="shared" ca="1" si="66"/>
        <v/>
      </c>
      <c r="G597" s="126" t="str">
        <f t="shared" ca="1" si="67"/>
        <v/>
      </c>
      <c r="H597" s="126" t="str">
        <f t="shared" ca="1" si="68"/>
        <v/>
      </c>
      <c r="J597" s="108"/>
    </row>
    <row r="598" spans="1:10" x14ac:dyDescent="0.35">
      <c r="A598" s="124" t="str">
        <f t="shared" ref="A598:A661" ca="1" si="69">IF(OR(H597&lt;=0,H597=""),"",OFFSET(A598,-1,0,1,1)+1)</f>
        <v/>
      </c>
      <c r="B598" s="125" t="str">
        <f t="shared" ca="1" si="63"/>
        <v/>
      </c>
      <c r="C598" s="126" t="str">
        <f t="shared" ca="1" si="64"/>
        <v/>
      </c>
      <c r="D598" s="126" t="str">
        <f t="shared" ca="1" si="65"/>
        <v/>
      </c>
      <c r="F598" s="126" t="str">
        <f t="shared" ca="1" si="66"/>
        <v/>
      </c>
      <c r="G598" s="126" t="str">
        <f t="shared" ca="1" si="67"/>
        <v/>
      </c>
      <c r="H598" s="126" t="str">
        <f t="shared" ca="1" si="68"/>
        <v/>
      </c>
      <c r="J598" s="108"/>
    </row>
    <row r="599" spans="1:10" x14ac:dyDescent="0.35">
      <c r="A599" s="124" t="str">
        <f t="shared" ca="1" si="69"/>
        <v/>
      </c>
      <c r="B599" s="125" t="str">
        <f t="shared" ca="1" si="63"/>
        <v/>
      </c>
      <c r="C599" s="126" t="str">
        <f t="shared" ca="1" si="64"/>
        <v/>
      </c>
      <c r="D599" s="126" t="str">
        <f t="shared" ca="1" si="65"/>
        <v/>
      </c>
      <c r="F599" s="126" t="str">
        <f t="shared" ca="1" si="66"/>
        <v/>
      </c>
      <c r="G599" s="126" t="str">
        <f t="shared" ca="1" si="67"/>
        <v/>
      </c>
      <c r="H599" s="126" t="str">
        <f t="shared" ca="1" si="68"/>
        <v/>
      </c>
      <c r="J599" s="108"/>
    </row>
    <row r="600" spans="1:10" x14ac:dyDescent="0.35">
      <c r="A600" s="124" t="str">
        <f t="shared" ca="1" si="69"/>
        <v/>
      </c>
      <c r="B600" s="125" t="str">
        <f t="shared" ca="1" si="63"/>
        <v/>
      </c>
      <c r="C600" s="126" t="str">
        <f t="shared" ca="1" si="64"/>
        <v/>
      </c>
      <c r="D600" s="126" t="str">
        <f t="shared" ca="1" si="65"/>
        <v/>
      </c>
      <c r="F600" s="126" t="str">
        <f t="shared" ca="1" si="66"/>
        <v/>
      </c>
      <c r="G600" s="126" t="str">
        <f t="shared" ca="1" si="67"/>
        <v/>
      </c>
      <c r="H600" s="126" t="str">
        <f t="shared" ca="1" si="68"/>
        <v/>
      </c>
      <c r="J600" s="108"/>
    </row>
    <row r="601" spans="1:10" x14ac:dyDescent="0.35">
      <c r="A601" s="124" t="str">
        <f t="shared" ca="1" si="69"/>
        <v/>
      </c>
      <c r="B601" s="125" t="str">
        <f t="shared" ca="1" si="63"/>
        <v/>
      </c>
      <c r="C601" s="126" t="str">
        <f t="shared" ca="1" si="64"/>
        <v/>
      </c>
      <c r="D601" s="126" t="str">
        <f t="shared" ca="1" si="65"/>
        <v/>
      </c>
      <c r="F601" s="126" t="str">
        <f t="shared" ca="1" si="66"/>
        <v/>
      </c>
      <c r="G601" s="126" t="str">
        <f t="shared" ca="1" si="67"/>
        <v/>
      </c>
      <c r="H601" s="126" t="str">
        <f t="shared" ca="1" si="68"/>
        <v/>
      </c>
      <c r="J601" s="108"/>
    </row>
    <row r="602" spans="1:10" x14ac:dyDescent="0.35">
      <c r="A602" s="124" t="str">
        <f t="shared" ca="1" si="69"/>
        <v/>
      </c>
      <c r="B602" s="125" t="str">
        <f t="shared" ca="1" si="63"/>
        <v/>
      </c>
      <c r="C602" s="126" t="str">
        <f t="shared" ca="1" si="64"/>
        <v/>
      </c>
      <c r="D602" s="126" t="str">
        <f t="shared" ca="1" si="65"/>
        <v/>
      </c>
      <c r="F602" s="126" t="str">
        <f t="shared" ca="1" si="66"/>
        <v/>
      </c>
      <c r="G602" s="126" t="str">
        <f t="shared" ca="1" si="67"/>
        <v/>
      </c>
      <c r="H602" s="126" t="str">
        <f t="shared" ca="1" si="68"/>
        <v/>
      </c>
      <c r="J602" s="108"/>
    </row>
    <row r="603" spans="1:10" x14ac:dyDescent="0.35">
      <c r="A603" s="124" t="str">
        <f t="shared" ca="1" si="69"/>
        <v/>
      </c>
      <c r="B603" s="125" t="str">
        <f t="shared" ca="1" si="63"/>
        <v/>
      </c>
      <c r="C603" s="126" t="str">
        <f t="shared" ca="1" si="64"/>
        <v/>
      </c>
      <c r="D603" s="126" t="str">
        <f t="shared" ca="1" si="65"/>
        <v/>
      </c>
      <c r="F603" s="126" t="str">
        <f t="shared" ca="1" si="66"/>
        <v/>
      </c>
      <c r="G603" s="126" t="str">
        <f t="shared" ca="1" si="67"/>
        <v/>
      </c>
      <c r="H603" s="126" t="str">
        <f t="shared" ca="1" si="68"/>
        <v/>
      </c>
      <c r="J603" s="108"/>
    </row>
    <row r="604" spans="1:10" x14ac:dyDescent="0.35">
      <c r="A604" s="124" t="str">
        <f t="shared" ca="1" si="69"/>
        <v/>
      </c>
      <c r="B604" s="125" t="str">
        <f t="shared" ca="1" si="63"/>
        <v/>
      </c>
      <c r="C604" s="126" t="str">
        <f t="shared" ca="1" si="64"/>
        <v/>
      </c>
      <c r="D604" s="126" t="str">
        <f t="shared" ca="1" si="65"/>
        <v/>
      </c>
      <c r="F604" s="126" t="str">
        <f t="shared" ca="1" si="66"/>
        <v/>
      </c>
      <c r="G604" s="126" t="str">
        <f t="shared" ca="1" si="67"/>
        <v/>
      </c>
      <c r="H604" s="126" t="str">
        <f t="shared" ca="1" si="68"/>
        <v/>
      </c>
      <c r="J604" s="108"/>
    </row>
    <row r="605" spans="1:10" x14ac:dyDescent="0.35">
      <c r="A605" s="124" t="str">
        <f t="shared" ca="1" si="69"/>
        <v/>
      </c>
      <c r="B605" s="125" t="str">
        <f t="shared" ca="1" si="63"/>
        <v/>
      </c>
      <c r="C605" s="126" t="str">
        <f t="shared" ca="1" si="64"/>
        <v/>
      </c>
      <c r="D605" s="126" t="str">
        <f t="shared" ca="1" si="65"/>
        <v/>
      </c>
      <c r="F605" s="126" t="str">
        <f t="shared" ca="1" si="66"/>
        <v/>
      </c>
      <c r="G605" s="126" t="str">
        <f t="shared" ca="1" si="67"/>
        <v/>
      </c>
      <c r="H605" s="126" t="str">
        <f t="shared" ca="1" si="68"/>
        <v/>
      </c>
      <c r="J605" s="108"/>
    </row>
    <row r="606" spans="1:10" x14ac:dyDescent="0.35">
      <c r="A606" s="124" t="str">
        <f t="shared" ca="1" si="69"/>
        <v/>
      </c>
      <c r="B606" s="125" t="str">
        <f t="shared" ca="1" si="63"/>
        <v/>
      </c>
      <c r="C606" s="126" t="str">
        <f t="shared" ca="1" si="64"/>
        <v/>
      </c>
      <c r="D606" s="126" t="str">
        <f t="shared" ca="1" si="65"/>
        <v/>
      </c>
      <c r="F606" s="126" t="str">
        <f t="shared" ca="1" si="66"/>
        <v/>
      </c>
      <c r="G606" s="126" t="str">
        <f t="shared" ca="1" si="67"/>
        <v/>
      </c>
      <c r="H606" s="126" t="str">
        <f t="shared" ca="1" si="68"/>
        <v/>
      </c>
      <c r="J606" s="108"/>
    </row>
    <row r="607" spans="1:10" x14ac:dyDescent="0.35">
      <c r="A607" s="124" t="str">
        <f t="shared" ca="1" si="69"/>
        <v/>
      </c>
      <c r="B607" s="125" t="str">
        <f t="shared" ca="1" si="63"/>
        <v/>
      </c>
      <c r="C607" s="126" t="str">
        <f t="shared" ca="1" si="64"/>
        <v/>
      </c>
      <c r="D607" s="126" t="str">
        <f t="shared" ca="1" si="65"/>
        <v/>
      </c>
      <c r="F607" s="126" t="str">
        <f t="shared" ca="1" si="66"/>
        <v/>
      </c>
      <c r="G607" s="126" t="str">
        <f t="shared" ca="1" si="67"/>
        <v/>
      </c>
      <c r="H607" s="126" t="str">
        <f t="shared" ca="1" si="68"/>
        <v/>
      </c>
      <c r="J607" s="108"/>
    </row>
    <row r="608" spans="1:10" x14ac:dyDescent="0.35">
      <c r="A608" s="124" t="str">
        <f t="shared" ca="1" si="69"/>
        <v/>
      </c>
      <c r="B608" s="125" t="str">
        <f t="shared" ca="1" si="63"/>
        <v/>
      </c>
      <c r="C608" s="126" t="str">
        <f t="shared" ca="1" si="64"/>
        <v/>
      </c>
      <c r="D608" s="126" t="str">
        <f t="shared" ca="1" si="65"/>
        <v/>
      </c>
      <c r="F608" s="126" t="str">
        <f t="shared" ca="1" si="66"/>
        <v/>
      </c>
      <c r="G608" s="126" t="str">
        <f t="shared" ca="1" si="67"/>
        <v/>
      </c>
      <c r="H608" s="126" t="str">
        <f t="shared" ca="1" si="68"/>
        <v/>
      </c>
      <c r="J608" s="108"/>
    </row>
    <row r="609" spans="1:10" x14ac:dyDescent="0.35">
      <c r="A609" s="124" t="str">
        <f t="shared" ca="1" si="69"/>
        <v/>
      </c>
      <c r="B609" s="125" t="str">
        <f t="shared" ca="1" si="63"/>
        <v/>
      </c>
      <c r="C609" s="126" t="str">
        <f t="shared" ca="1" si="64"/>
        <v/>
      </c>
      <c r="D609" s="126" t="str">
        <f t="shared" ca="1" si="65"/>
        <v/>
      </c>
      <c r="F609" s="126" t="str">
        <f t="shared" ca="1" si="66"/>
        <v/>
      </c>
      <c r="G609" s="126" t="str">
        <f t="shared" ca="1" si="67"/>
        <v/>
      </c>
      <c r="H609" s="126" t="str">
        <f t="shared" ca="1" si="68"/>
        <v/>
      </c>
      <c r="J609" s="108"/>
    </row>
    <row r="610" spans="1:10" x14ac:dyDescent="0.35">
      <c r="A610" s="124" t="str">
        <f t="shared" ca="1" si="69"/>
        <v/>
      </c>
      <c r="B610" s="125" t="str">
        <f t="shared" ca="1" si="63"/>
        <v/>
      </c>
      <c r="C610" s="126" t="str">
        <f t="shared" ca="1" si="64"/>
        <v/>
      </c>
      <c r="D610" s="126" t="str">
        <f t="shared" ca="1" si="65"/>
        <v/>
      </c>
      <c r="F610" s="126" t="str">
        <f t="shared" ca="1" si="66"/>
        <v/>
      </c>
      <c r="G610" s="126" t="str">
        <f t="shared" ca="1" si="67"/>
        <v/>
      </c>
      <c r="H610" s="126" t="str">
        <f t="shared" ca="1" si="68"/>
        <v/>
      </c>
      <c r="J610" s="108"/>
    </row>
    <row r="611" spans="1:10" x14ac:dyDescent="0.35">
      <c r="A611" s="124" t="str">
        <f t="shared" ca="1" si="69"/>
        <v/>
      </c>
      <c r="B611" s="125" t="str">
        <f t="shared" ca="1" si="63"/>
        <v/>
      </c>
      <c r="C611" s="126" t="str">
        <f t="shared" ca="1" si="64"/>
        <v/>
      </c>
      <c r="D611" s="126" t="str">
        <f t="shared" ca="1" si="65"/>
        <v/>
      </c>
      <c r="F611" s="126" t="str">
        <f t="shared" ca="1" si="66"/>
        <v/>
      </c>
      <c r="G611" s="126" t="str">
        <f t="shared" ca="1" si="67"/>
        <v/>
      </c>
      <c r="H611" s="126" t="str">
        <f t="shared" ca="1" si="68"/>
        <v/>
      </c>
      <c r="J611" s="108"/>
    </row>
    <row r="612" spans="1:10" x14ac:dyDescent="0.35">
      <c r="A612" s="124" t="str">
        <f t="shared" ca="1" si="69"/>
        <v/>
      </c>
      <c r="B612" s="125" t="str">
        <f t="shared" ca="1" si="63"/>
        <v/>
      </c>
      <c r="C612" s="126" t="str">
        <f t="shared" ca="1" si="64"/>
        <v/>
      </c>
      <c r="D612" s="126" t="str">
        <f t="shared" ca="1" si="65"/>
        <v/>
      </c>
      <c r="F612" s="126" t="str">
        <f t="shared" ca="1" si="66"/>
        <v/>
      </c>
      <c r="G612" s="126" t="str">
        <f t="shared" ca="1" si="67"/>
        <v/>
      </c>
      <c r="H612" s="126" t="str">
        <f t="shared" ca="1" si="68"/>
        <v/>
      </c>
      <c r="J612" s="108"/>
    </row>
    <row r="613" spans="1:10" x14ac:dyDescent="0.35">
      <c r="A613" s="124" t="str">
        <f t="shared" ca="1" si="69"/>
        <v/>
      </c>
      <c r="B613" s="125" t="str">
        <f t="shared" ca="1" si="63"/>
        <v/>
      </c>
      <c r="C613" s="126" t="str">
        <f t="shared" ca="1" si="64"/>
        <v/>
      </c>
      <c r="D613" s="126" t="str">
        <f t="shared" ca="1" si="65"/>
        <v/>
      </c>
      <c r="F613" s="126" t="str">
        <f t="shared" ca="1" si="66"/>
        <v/>
      </c>
      <c r="G613" s="126" t="str">
        <f t="shared" ca="1" si="67"/>
        <v/>
      </c>
      <c r="H613" s="126" t="str">
        <f t="shared" ca="1" si="68"/>
        <v/>
      </c>
      <c r="J613" s="108"/>
    </row>
    <row r="614" spans="1:10" x14ac:dyDescent="0.35">
      <c r="A614" s="124" t="str">
        <f t="shared" ca="1" si="69"/>
        <v/>
      </c>
      <c r="B614" s="125" t="str">
        <f t="shared" ca="1" si="63"/>
        <v/>
      </c>
      <c r="C614" s="126" t="str">
        <f t="shared" ca="1" si="64"/>
        <v/>
      </c>
      <c r="D614" s="126" t="str">
        <f t="shared" ca="1" si="65"/>
        <v/>
      </c>
      <c r="F614" s="126" t="str">
        <f t="shared" ca="1" si="66"/>
        <v/>
      </c>
      <c r="G614" s="126" t="str">
        <f t="shared" ca="1" si="67"/>
        <v/>
      </c>
      <c r="H614" s="126" t="str">
        <f t="shared" ca="1" si="68"/>
        <v/>
      </c>
      <c r="J614" s="108"/>
    </row>
    <row r="615" spans="1:10" x14ac:dyDescent="0.35">
      <c r="A615" s="124" t="str">
        <f t="shared" ca="1" si="69"/>
        <v/>
      </c>
      <c r="B615" s="125" t="str">
        <f t="shared" ca="1" si="63"/>
        <v/>
      </c>
      <c r="C615" s="126" t="str">
        <f t="shared" ca="1" si="64"/>
        <v/>
      </c>
      <c r="D615" s="126" t="str">
        <f t="shared" ca="1" si="65"/>
        <v/>
      </c>
      <c r="F615" s="126" t="str">
        <f t="shared" ca="1" si="66"/>
        <v/>
      </c>
      <c r="G615" s="126" t="str">
        <f t="shared" ca="1" si="67"/>
        <v/>
      </c>
      <c r="H615" s="126" t="str">
        <f t="shared" ca="1" si="68"/>
        <v/>
      </c>
      <c r="J615" s="108"/>
    </row>
    <row r="616" spans="1:10" x14ac:dyDescent="0.35">
      <c r="A616" s="124" t="str">
        <f t="shared" ca="1" si="69"/>
        <v/>
      </c>
      <c r="B616" s="125" t="str">
        <f t="shared" ca="1" si="63"/>
        <v/>
      </c>
      <c r="C616" s="126" t="str">
        <f t="shared" ca="1" si="64"/>
        <v/>
      </c>
      <c r="D616" s="126" t="str">
        <f t="shared" ca="1" si="65"/>
        <v/>
      </c>
      <c r="F616" s="126" t="str">
        <f t="shared" ca="1" si="66"/>
        <v/>
      </c>
      <c r="G616" s="126" t="str">
        <f t="shared" ca="1" si="67"/>
        <v/>
      </c>
      <c r="H616" s="126" t="str">
        <f t="shared" ca="1" si="68"/>
        <v/>
      </c>
      <c r="J616" s="108"/>
    </row>
    <row r="617" spans="1:10" x14ac:dyDescent="0.35">
      <c r="A617" s="124" t="str">
        <f t="shared" ca="1" si="69"/>
        <v/>
      </c>
      <c r="B617" s="125" t="str">
        <f t="shared" ca="1" si="63"/>
        <v/>
      </c>
      <c r="C617" s="126" t="str">
        <f t="shared" ca="1" si="64"/>
        <v/>
      </c>
      <c r="D617" s="126" t="str">
        <f t="shared" ca="1" si="65"/>
        <v/>
      </c>
      <c r="F617" s="126" t="str">
        <f t="shared" ca="1" si="66"/>
        <v/>
      </c>
      <c r="G617" s="126" t="str">
        <f t="shared" ca="1" si="67"/>
        <v/>
      </c>
      <c r="H617" s="126" t="str">
        <f t="shared" ca="1" si="68"/>
        <v/>
      </c>
      <c r="J617" s="108"/>
    </row>
    <row r="618" spans="1:10" x14ac:dyDescent="0.35">
      <c r="A618" s="124" t="str">
        <f t="shared" ca="1" si="69"/>
        <v/>
      </c>
      <c r="B618" s="125" t="str">
        <f t="shared" ca="1" si="63"/>
        <v/>
      </c>
      <c r="C618" s="126" t="str">
        <f t="shared" ca="1" si="64"/>
        <v/>
      </c>
      <c r="D618" s="126" t="str">
        <f t="shared" ca="1" si="65"/>
        <v/>
      </c>
      <c r="F618" s="126" t="str">
        <f t="shared" ca="1" si="66"/>
        <v/>
      </c>
      <c r="G618" s="126" t="str">
        <f t="shared" ca="1" si="67"/>
        <v/>
      </c>
      <c r="H618" s="126" t="str">
        <f t="shared" ca="1" si="68"/>
        <v/>
      </c>
      <c r="J618" s="108"/>
    </row>
    <row r="619" spans="1:10" x14ac:dyDescent="0.35">
      <c r="A619" s="124" t="str">
        <f t="shared" ca="1" si="69"/>
        <v/>
      </c>
      <c r="B619" s="125" t="str">
        <f t="shared" ca="1" si="63"/>
        <v/>
      </c>
      <c r="C619" s="126" t="str">
        <f t="shared" ca="1" si="64"/>
        <v/>
      </c>
      <c r="D619" s="126" t="str">
        <f t="shared" ca="1" si="65"/>
        <v/>
      </c>
      <c r="F619" s="126" t="str">
        <f t="shared" ca="1" si="66"/>
        <v/>
      </c>
      <c r="G619" s="126" t="str">
        <f t="shared" ca="1" si="67"/>
        <v/>
      </c>
      <c r="H619" s="126" t="str">
        <f t="shared" ca="1" si="68"/>
        <v/>
      </c>
      <c r="J619" s="108"/>
    </row>
    <row r="620" spans="1:10" x14ac:dyDescent="0.35">
      <c r="A620" s="124" t="str">
        <f t="shared" ca="1" si="69"/>
        <v/>
      </c>
      <c r="B620" s="125" t="str">
        <f t="shared" ca="1" si="63"/>
        <v/>
      </c>
      <c r="C620" s="126" t="str">
        <f t="shared" ca="1" si="64"/>
        <v/>
      </c>
      <c r="D620" s="126" t="str">
        <f t="shared" ca="1" si="65"/>
        <v/>
      </c>
      <c r="F620" s="126" t="str">
        <f t="shared" ca="1" si="66"/>
        <v/>
      </c>
      <c r="G620" s="126" t="str">
        <f t="shared" ca="1" si="67"/>
        <v/>
      </c>
      <c r="H620" s="126" t="str">
        <f t="shared" ca="1" si="68"/>
        <v/>
      </c>
      <c r="J620" s="108"/>
    </row>
    <row r="621" spans="1:10" x14ac:dyDescent="0.35">
      <c r="A621" s="124" t="str">
        <f t="shared" ca="1" si="69"/>
        <v/>
      </c>
      <c r="B621" s="125" t="str">
        <f t="shared" ca="1" si="63"/>
        <v/>
      </c>
      <c r="C621" s="126" t="str">
        <f t="shared" ca="1" si="64"/>
        <v/>
      </c>
      <c r="D621" s="126" t="str">
        <f t="shared" ca="1" si="65"/>
        <v/>
      </c>
      <c r="F621" s="126" t="str">
        <f t="shared" ca="1" si="66"/>
        <v/>
      </c>
      <c r="G621" s="126" t="str">
        <f t="shared" ca="1" si="67"/>
        <v/>
      </c>
      <c r="H621" s="126" t="str">
        <f t="shared" ca="1" si="68"/>
        <v/>
      </c>
      <c r="J621" s="108"/>
    </row>
    <row r="622" spans="1:10" x14ac:dyDescent="0.35">
      <c r="A622" s="124" t="str">
        <f t="shared" ca="1" si="69"/>
        <v/>
      </c>
      <c r="B622" s="125" t="str">
        <f t="shared" ca="1" si="63"/>
        <v/>
      </c>
      <c r="C622" s="126" t="str">
        <f t="shared" ca="1" si="64"/>
        <v/>
      </c>
      <c r="D622" s="126" t="str">
        <f t="shared" ca="1" si="65"/>
        <v/>
      </c>
      <c r="F622" s="126" t="str">
        <f t="shared" ca="1" si="66"/>
        <v/>
      </c>
      <c r="G622" s="126" t="str">
        <f t="shared" ca="1" si="67"/>
        <v/>
      </c>
      <c r="H622" s="126" t="str">
        <f t="shared" ca="1" si="68"/>
        <v/>
      </c>
      <c r="J622" s="108"/>
    </row>
    <row r="623" spans="1:10" x14ac:dyDescent="0.35">
      <c r="A623" s="124" t="str">
        <f t="shared" ca="1" si="69"/>
        <v/>
      </c>
      <c r="B623" s="125" t="str">
        <f t="shared" ca="1" si="63"/>
        <v/>
      </c>
      <c r="C623" s="126" t="str">
        <f t="shared" ca="1" si="64"/>
        <v/>
      </c>
      <c r="D623" s="126" t="str">
        <f t="shared" ca="1" si="65"/>
        <v/>
      </c>
      <c r="F623" s="126" t="str">
        <f t="shared" ca="1" si="66"/>
        <v/>
      </c>
      <c r="G623" s="126" t="str">
        <f t="shared" ca="1" si="67"/>
        <v/>
      </c>
      <c r="H623" s="126" t="str">
        <f t="shared" ca="1" si="68"/>
        <v/>
      </c>
      <c r="J623" s="108"/>
    </row>
    <row r="624" spans="1:10" x14ac:dyDescent="0.35">
      <c r="A624" s="124" t="str">
        <f t="shared" ca="1" si="69"/>
        <v/>
      </c>
      <c r="B624" s="125" t="str">
        <f t="shared" ca="1" si="63"/>
        <v/>
      </c>
      <c r="C624" s="126" t="str">
        <f t="shared" ca="1" si="64"/>
        <v/>
      </c>
      <c r="D624" s="126" t="str">
        <f t="shared" ca="1" si="65"/>
        <v/>
      </c>
      <c r="F624" s="126" t="str">
        <f t="shared" ca="1" si="66"/>
        <v/>
      </c>
      <c r="G624" s="126" t="str">
        <f t="shared" ca="1" si="67"/>
        <v/>
      </c>
      <c r="H624" s="126" t="str">
        <f t="shared" ca="1" si="68"/>
        <v/>
      </c>
      <c r="J624" s="108"/>
    </row>
    <row r="625" spans="1:10" x14ac:dyDescent="0.35">
      <c r="A625" s="124" t="str">
        <f t="shared" ca="1" si="69"/>
        <v/>
      </c>
      <c r="B625" s="125" t="str">
        <f t="shared" ca="1" si="63"/>
        <v/>
      </c>
      <c r="C625" s="126" t="str">
        <f t="shared" ca="1" si="64"/>
        <v/>
      </c>
      <c r="D625" s="126" t="str">
        <f t="shared" ca="1" si="65"/>
        <v/>
      </c>
      <c r="F625" s="126" t="str">
        <f t="shared" ca="1" si="66"/>
        <v/>
      </c>
      <c r="G625" s="126" t="str">
        <f t="shared" ca="1" si="67"/>
        <v/>
      </c>
      <c r="H625" s="126" t="str">
        <f t="shared" ca="1" si="68"/>
        <v/>
      </c>
      <c r="J625" s="108"/>
    </row>
    <row r="626" spans="1:10" x14ac:dyDescent="0.35">
      <c r="A626" s="124" t="str">
        <f t="shared" ca="1" si="69"/>
        <v/>
      </c>
      <c r="B626" s="125" t="str">
        <f t="shared" ca="1" si="63"/>
        <v/>
      </c>
      <c r="C626" s="126" t="str">
        <f t="shared" ca="1" si="64"/>
        <v/>
      </c>
      <c r="D626" s="126" t="str">
        <f t="shared" ca="1" si="65"/>
        <v/>
      </c>
      <c r="F626" s="126" t="str">
        <f t="shared" ca="1" si="66"/>
        <v/>
      </c>
      <c r="G626" s="126" t="str">
        <f t="shared" ca="1" si="67"/>
        <v/>
      </c>
      <c r="H626" s="126" t="str">
        <f t="shared" ca="1" si="68"/>
        <v/>
      </c>
      <c r="J626" s="108"/>
    </row>
    <row r="627" spans="1:10" x14ac:dyDescent="0.35">
      <c r="A627" s="124" t="str">
        <f t="shared" ca="1" si="69"/>
        <v/>
      </c>
      <c r="B627" s="125" t="str">
        <f t="shared" ca="1" si="63"/>
        <v/>
      </c>
      <c r="C627" s="126" t="str">
        <f t="shared" ca="1" si="64"/>
        <v/>
      </c>
      <c r="D627" s="126" t="str">
        <f t="shared" ca="1" si="65"/>
        <v/>
      </c>
      <c r="F627" s="126" t="str">
        <f t="shared" ca="1" si="66"/>
        <v/>
      </c>
      <c r="G627" s="126" t="str">
        <f t="shared" ca="1" si="67"/>
        <v/>
      </c>
      <c r="H627" s="126" t="str">
        <f t="shared" ca="1" si="68"/>
        <v/>
      </c>
      <c r="J627" s="108"/>
    </row>
    <row r="628" spans="1:10" x14ac:dyDescent="0.35">
      <c r="A628" s="124" t="str">
        <f t="shared" ca="1" si="69"/>
        <v/>
      </c>
      <c r="B628" s="125" t="str">
        <f t="shared" ca="1" si="63"/>
        <v/>
      </c>
      <c r="C628" s="126" t="str">
        <f t="shared" ca="1" si="64"/>
        <v/>
      </c>
      <c r="D628" s="126" t="str">
        <f t="shared" ca="1" si="65"/>
        <v/>
      </c>
      <c r="F628" s="126" t="str">
        <f t="shared" ca="1" si="66"/>
        <v/>
      </c>
      <c r="G628" s="126" t="str">
        <f t="shared" ca="1" si="67"/>
        <v/>
      </c>
      <c r="H628" s="126" t="str">
        <f t="shared" ca="1" si="68"/>
        <v/>
      </c>
      <c r="J628" s="108"/>
    </row>
    <row r="629" spans="1:10" x14ac:dyDescent="0.35">
      <c r="A629" s="124" t="str">
        <f t="shared" ca="1" si="69"/>
        <v/>
      </c>
      <c r="B629" s="125" t="str">
        <f t="shared" ca="1" si="63"/>
        <v/>
      </c>
      <c r="C629" s="126" t="str">
        <f t="shared" ca="1" si="64"/>
        <v/>
      </c>
      <c r="D629" s="126" t="str">
        <f t="shared" ca="1" si="65"/>
        <v/>
      </c>
      <c r="F629" s="126" t="str">
        <f t="shared" ca="1" si="66"/>
        <v/>
      </c>
      <c r="G629" s="126" t="str">
        <f t="shared" ca="1" si="67"/>
        <v/>
      </c>
      <c r="H629" s="126" t="str">
        <f t="shared" ca="1" si="68"/>
        <v/>
      </c>
      <c r="J629" s="108"/>
    </row>
    <row r="630" spans="1:10" x14ac:dyDescent="0.35">
      <c r="A630" s="124" t="str">
        <f t="shared" ca="1" si="69"/>
        <v/>
      </c>
      <c r="B630" s="125" t="str">
        <f t="shared" ca="1" si="63"/>
        <v/>
      </c>
      <c r="C630" s="126" t="str">
        <f t="shared" ca="1" si="64"/>
        <v/>
      </c>
      <c r="D630" s="126" t="str">
        <f t="shared" ca="1" si="65"/>
        <v/>
      </c>
      <c r="F630" s="126" t="str">
        <f t="shared" ca="1" si="66"/>
        <v/>
      </c>
      <c r="G630" s="126" t="str">
        <f t="shared" ca="1" si="67"/>
        <v/>
      </c>
      <c r="H630" s="126" t="str">
        <f t="shared" ca="1" si="68"/>
        <v/>
      </c>
      <c r="J630" s="108"/>
    </row>
    <row r="631" spans="1:10" x14ac:dyDescent="0.35">
      <c r="A631" s="124" t="str">
        <f t="shared" ca="1" si="69"/>
        <v/>
      </c>
      <c r="B631" s="125" t="str">
        <f t="shared" ca="1" si="63"/>
        <v/>
      </c>
      <c r="C631" s="126" t="str">
        <f t="shared" ca="1" si="64"/>
        <v/>
      </c>
      <c r="D631" s="126" t="str">
        <f t="shared" ca="1" si="65"/>
        <v/>
      </c>
      <c r="F631" s="126" t="str">
        <f t="shared" ca="1" si="66"/>
        <v/>
      </c>
      <c r="G631" s="126" t="str">
        <f t="shared" ca="1" si="67"/>
        <v/>
      </c>
      <c r="H631" s="126" t="str">
        <f t="shared" ca="1" si="68"/>
        <v/>
      </c>
      <c r="J631" s="108"/>
    </row>
    <row r="632" spans="1:10" x14ac:dyDescent="0.35">
      <c r="A632" s="124" t="str">
        <f t="shared" ca="1" si="69"/>
        <v/>
      </c>
      <c r="B632" s="125" t="str">
        <f t="shared" ca="1" si="63"/>
        <v/>
      </c>
      <c r="C632" s="126" t="str">
        <f t="shared" ca="1" si="64"/>
        <v/>
      </c>
      <c r="D632" s="126" t="str">
        <f t="shared" ca="1" si="65"/>
        <v/>
      </c>
      <c r="F632" s="126" t="str">
        <f t="shared" ca="1" si="66"/>
        <v/>
      </c>
      <c r="G632" s="126" t="str">
        <f t="shared" ca="1" si="67"/>
        <v/>
      </c>
      <c r="H632" s="126" t="str">
        <f t="shared" ca="1" si="68"/>
        <v/>
      </c>
      <c r="J632" s="108"/>
    </row>
    <row r="633" spans="1:10" x14ac:dyDescent="0.35">
      <c r="A633" s="124" t="str">
        <f t="shared" ca="1" si="69"/>
        <v/>
      </c>
      <c r="B633" s="125" t="str">
        <f t="shared" ca="1" si="63"/>
        <v/>
      </c>
      <c r="C633" s="126" t="str">
        <f t="shared" ca="1" si="64"/>
        <v/>
      </c>
      <c r="D633" s="126" t="str">
        <f t="shared" ca="1" si="65"/>
        <v/>
      </c>
      <c r="F633" s="126" t="str">
        <f t="shared" ca="1" si="66"/>
        <v/>
      </c>
      <c r="G633" s="126" t="str">
        <f t="shared" ca="1" si="67"/>
        <v/>
      </c>
      <c r="H633" s="126" t="str">
        <f t="shared" ca="1" si="68"/>
        <v/>
      </c>
      <c r="J633" s="108"/>
    </row>
    <row r="634" spans="1:10" x14ac:dyDescent="0.35">
      <c r="A634" s="124" t="str">
        <f t="shared" ca="1" si="69"/>
        <v/>
      </c>
      <c r="B634" s="125" t="str">
        <f t="shared" ca="1" si="63"/>
        <v/>
      </c>
      <c r="C634" s="126" t="str">
        <f t="shared" ca="1" si="64"/>
        <v/>
      </c>
      <c r="D634" s="126" t="str">
        <f t="shared" ca="1" si="65"/>
        <v/>
      </c>
      <c r="F634" s="126" t="str">
        <f t="shared" ca="1" si="66"/>
        <v/>
      </c>
      <c r="G634" s="126" t="str">
        <f t="shared" ca="1" si="67"/>
        <v/>
      </c>
      <c r="H634" s="126" t="str">
        <f t="shared" ca="1" si="68"/>
        <v/>
      </c>
      <c r="J634" s="108"/>
    </row>
    <row r="635" spans="1:10" x14ac:dyDescent="0.35">
      <c r="A635" s="124" t="str">
        <f t="shared" ca="1" si="69"/>
        <v/>
      </c>
      <c r="B635" s="125" t="str">
        <f t="shared" ca="1" si="63"/>
        <v/>
      </c>
      <c r="C635" s="126" t="str">
        <f t="shared" ca="1" si="64"/>
        <v/>
      </c>
      <c r="D635" s="126" t="str">
        <f t="shared" ca="1" si="65"/>
        <v/>
      </c>
      <c r="F635" s="126" t="str">
        <f t="shared" ca="1" si="66"/>
        <v/>
      </c>
      <c r="G635" s="126" t="str">
        <f t="shared" ca="1" si="67"/>
        <v/>
      </c>
      <c r="H635" s="126" t="str">
        <f t="shared" ca="1" si="68"/>
        <v/>
      </c>
      <c r="J635" s="108"/>
    </row>
    <row r="636" spans="1:10" x14ac:dyDescent="0.35">
      <c r="A636" s="124" t="str">
        <f t="shared" ca="1" si="69"/>
        <v/>
      </c>
      <c r="B636" s="125" t="str">
        <f t="shared" ca="1" si="63"/>
        <v/>
      </c>
      <c r="C636" s="126" t="str">
        <f t="shared" ca="1" si="64"/>
        <v/>
      </c>
      <c r="D636" s="126" t="str">
        <f t="shared" ca="1" si="65"/>
        <v/>
      </c>
      <c r="F636" s="126" t="str">
        <f t="shared" ca="1" si="66"/>
        <v/>
      </c>
      <c r="G636" s="126" t="str">
        <f t="shared" ca="1" si="67"/>
        <v/>
      </c>
      <c r="H636" s="126" t="str">
        <f t="shared" ca="1" si="68"/>
        <v/>
      </c>
      <c r="J636" s="108"/>
    </row>
    <row r="637" spans="1:10" x14ac:dyDescent="0.35">
      <c r="A637" s="124" t="str">
        <f t="shared" ca="1" si="69"/>
        <v/>
      </c>
      <c r="B637" s="125" t="str">
        <f t="shared" ca="1" si="63"/>
        <v/>
      </c>
      <c r="C637" s="126" t="str">
        <f t="shared" ca="1" si="64"/>
        <v/>
      </c>
      <c r="D637" s="126" t="str">
        <f t="shared" ca="1" si="65"/>
        <v/>
      </c>
      <c r="F637" s="126" t="str">
        <f t="shared" ca="1" si="66"/>
        <v/>
      </c>
      <c r="G637" s="126" t="str">
        <f t="shared" ca="1" si="67"/>
        <v/>
      </c>
      <c r="H637" s="126" t="str">
        <f t="shared" ca="1" si="68"/>
        <v/>
      </c>
      <c r="J637" s="108"/>
    </row>
    <row r="638" spans="1:10" x14ac:dyDescent="0.35">
      <c r="A638" s="124" t="str">
        <f t="shared" ca="1" si="69"/>
        <v/>
      </c>
      <c r="B638" s="125" t="str">
        <f t="shared" ca="1" si="63"/>
        <v/>
      </c>
      <c r="C638" s="126" t="str">
        <f t="shared" ca="1" si="64"/>
        <v/>
      </c>
      <c r="D638" s="126" t="str">
        <f t="shared" ca="1" si="65"/>
        <v/>
      </c>
      <c r="F638" s="126" t="str">
        <f t="shared" ca="1" si="66"/>
        <v/>
      </c>
      <c r="G638" s="126" t="str">
        <f t="shared" ca="1" si="67"/>
        <v/>
      </c>
      <c r="H638" s="126" t="str">
        <f t="shared" ca="1" si="68"/>
        <v/>
      </c>
      <c r="J638" s="108"/>
    </row>
    <row r="639" spans="1:10" x14ac:dyDescent="0.35">
      <c r="A639" s="124" t="str">
        <f t="shared" ca="1" si="69"/>
        <v/>
      </c>
      <c r="B639" s="125" t="str">
        <f t="shared" ca="1" si="63"/>
        <v/>
      </c>
      <c r="C639" s="126" t="str">
        <f t="shared" ca="1" si="64"/>
        <v/>
      </c>
      <c r="D639" s="126" t="str">
        <f t="shared" ca="1" si="65"/>
        <v/>
      </c>
      <c r="F639" s="126" t="str">
        <f t="shared" ca="1" si="66"/>
        <v/>
      </c>
      <c r="G639" s="126" t="str">
        <f t="shared" ca="1" si="67"/>
        <v/>
      </c>
      <c r="H639" s="126" t="str">
        <f t="shared" ca="1" si="68"/>
        <v/>
      </c>
      <c r="J639" s="108"/>
    </row>
    <row r="640" spans="1:10" x14ac:dyDescent="0.35">
      <c r="A640" s="124" t="str">
        <f t="shared" ca="1" si="69"/>
        <v/>
      </c>
      <c r="B640" s="125" t="str">
        <f t="shared" ca="1" si="63"/>
        <v/>
      </c>
      <c r="C640" s="126" t="str">
        <f t="shared" ca="1" si="64"/>
        <v/>
      </c>
      <c r="D640" s="126" t="str">
        <f t="shared" ca="1" si="65"/>
        <v/>
      </c>
      <c r="F640" s="126" t="str">
        <f t="shared" ca="1" si="66"/>
        <v/>
      </c>
      <c r="G640" s="126" t="str">
        <f t="shared" ca="1" si="67"/>
        <v/>
      </c>
      <c r="H640" s="126" t="str">
        <f t="shared" ca="1" si="68"/>
        <v/>
      </c>
      <c r="J640" s="108"/>
    </row>
    <row r="641" spans="1:10" x14ac:dyDescent="0.35">
      <c r="A641" s="124" t="str">
        <f t="shared" ca="1" si="69"/>
        <v/>
      </c>
      <c r="B641" s="125" t="str">
        <f t="shared" ca="1" si="63"/>
        <v/>
      </c>
      <c r="C641" s="126" t="str">
        <f t="shared" ca="1" si="64"/>
        <v/>
      </c>
      <c r="D641" s="126" t="str">
        <f t="shared" ca="1" si="65"/>
        <v/>
      </c>
      <c r="F641" s="126" t="str">
        <f t="shared" ca="1" si="66"/>
        <v/>
      </c>
      <c r="G641" s="126" t="str">
        <f t="shared" ca="1" si="67"/>
        <v/>
      </c>
      <c r="H641" s="126" t="str">
        <f t="shared" ca="1" si="68"/>
        <v/>
      </c>
      <c r="J641" s="108"/>
    </row>
    <row r="642" spans="1:10" x14ac:dyDescent="0.35">
      <c r="A642" s="124" t="str">
        <f t="shared" ca="1" si="69"/>
        <v/>
      </c>
      <c r="B642" s="125" t="str">
        <f t="shared" ca="1" si="63"/>
        <v/>
      </c>
      <c r="C642" s="126" t="str">
        <f t="shared" ca="1" si="64"/>
        <v/>
      </c>
      <c r="D642" s="126" t="str">
        <f t="shared" ca="1" si="65"/>
        <v/>
      </c>
      <c r="F642" s="126" t="str">
        <f t="shared" ca="1" si="66"/>
        <v/>
      </c>
      <c r="G642" s="126" t="str">
        <f t="shared" ca="1" si="67"/>
        <v/>
      </c>
      <c r="H642" s="126" t="str">
        <f t="shared" ca="1" si="68"/>
        <v/>
      </c>
      <c r="J642" s="108"/>
    </row>
    <row r="643" spans="1:10" x14ac:dyDescent="0.35">
      <c r="A643" s="124" t="str">
        <f t="shared" ca="1" si="69"/>
        <v/>
      </c>
      <c r="B643" s="125" t="str">
        <f t="shared" ca="1" si="63"/>
        <v/>
      </c>
      <c r="C643" s="126" t="str">
        <f t="shared" ca="1" si="64"/>
        <v/>
      </c>
      <c r="D643" s="126" t="str">
        <f t="shared" ca="1" si="65"/>
        <v/>
      </c>
      <c r="F643" s="126" t="str">
        <f t="shared" ca="1" si="66"/>
        <v/>
      </c>
      <c r="G643" s="126" t="str">
        <f t="shared" ca="1" si="67"/>
        <v/>
      </c>
      <c r="H643" s="126" t="str">
        <f t="shared" ca="1" si="68"/>
        <v/>
      </c>
      <c r="J643" s="108"/>
    </row>
    <row r="644" spans="1:10" x14ac:dyDescent="0.35">
      <c r="A644" s="124" t="str">
        <f t="shared" ca="1" si="69"/>
        <v/>
      </c>
      <c r="B644" s="125" t="str">
        <f t="shared" ca="1" si="63"/>
        <v/>
      </c>
      <c r="C644" s="126" t="str">
        <f t="shared" ca="1" si="64"/>
        <v/>
      </c>
      <c r="D644" s="126" t="str">
        <f t="shared" ca="1" si="65"/>
        <v/>
      </c>
      <c r="F644" s="126" t="str">
        <f t="shared" ca="1" si="66"/>
        <v/>
      </c>
      <c r="G644" s="126" t="str">
        <f t="shared" ca="1" si="67"/>
        <v/>
      </c>
      <c r="H644" s="126" t="str">
        <f t="shared" ca="1" si="68"/>
        <v/>
      </c>
      <c r="J644" s="108"/>
    </row>
    <row r="645" spans="1:10" x14ac:dyDescent="0.35">
      <c r="A645" s="124" t="str">
        <f t="shared" ca="1" si="69"/>
        <v/>
      </c>
      <c r="B645" s="125" t="str">
        <f t="shared" ca="1" si="63"/>
        <v/>
      </c>
      <c r="C645" s="126" t="str">
        <f t="shared" ca="1" si="64"/>
        <v/>
      </c>
      <c r="D645" s="126" t="str">
        <f t="shared" ca="1" si="65"/>
        <v/>
      </c>
      <c r="F645" s="126" t="str">
        <f t="shared" ca="1" si="66"/>
        <v/>
      </c>
      <c r="G645" s="126" t="str">
        <f t="shared" ca="1" si="67"/>
        <v/>
      </c>
      <c r="H645" s="126" t="str">
        <f t="shared" ca="1" si="68"/>
        <v/>
      </c>
      <c r="J645" s="108"/>
    </row>
    <row r="646" spans="1:10" x14ac:dyDescent="0.35">
      <c r="A646" s="124" t="str">
        <f t="shared" ca="1" si="69"/>
        <v/>
      </c>
      <c r="B646" s="125" t="str">
        <f t="shared" ca="1" si="63"/>
        <v/>
      </c>
      <c r="C646" s="126" t="str">
        <f t="shared" ca="1" si="64"/>
        <v/>
      </c>
      <c r="D646" s="126" t="str">
        <f t="shared" ca="1" si="65"/>
        <v/>
      </c>
      <c r="F646" s="126" t="str">
        <f t="shared" ca="1" si="66"/>
        <v/>
      </c>
      <c r="G646" s="126" t="str">
        <f t="shared" ca="1" si="67"/>
        <v/>
      </c>
      <c r="H646" s="126" t="str">
        <f t="shared" ca="1" si="68"/>
        <v/>
      </c>
      <c r="J646" s="108"/>
    </row>
    <row r="647" spans="1:10" x14ac:dyDescent="0.35">
      <c r="A647" s="124" t="str">
        <f t="shared" ca="1" si="69"/>
        <v/>
      </c>
      <c r="B647" s="125" t="str">
        <f t="shared" ca="1" si="63"/>
        <v/>
      </c>
      <c r="C647" s="126" t="str">
        <f t="shared" ca="1" si="64"/>
        <v/>
      </c>
      <c r="D647" s="126" t="str">
        <f t="shared" ca="1" si="65"/>
        <v/>
      </c>
      <c r="F647" s="126" t="str">
        <f t="shared" ca="1" si="66"/>
        <v/>
      </c>
      <c r="G647" s="126" t="str">
        <f t="shared" ca="1" si="67"/>
        <v/>
      </c>
      <c r="H647" s="126" t="str">
        <f t="shared" ca="1" si="68"/>
        <v/>
      </c>
      <c r="J647" s="108"/>
    </row>
    <row r="648" spans="1:10" x14ac:dyDescent="0.35">
      <c r="A648" s="124" t="str">
        <f t="shared" ca="1" si="69"/>
        <v/>
      </c>
      <c r="B648" s="125" t="str">
        <f t="shared" ca="1" si="63"/>
        <v/>
      </c>
      <c r="C648" s="126" t="str">
        <f t="shared" ca="1" si="64"/>
        <v/>
      </c>
      <c r="D648" s="126" t="str">
        <f t="shared" ca="1" si="65"/>
        <v/>
      </c>
      <c r="F648" s="126" t="str">
        <f t="shared" ca="1" si="66"/>
        <v/>
      </c>
      <c r="G648" s="126" t="str">
        <f t="shared" ca="1" si="67"/>
        <v/>
      </c>
      <c r="H648" s="126" t="str">
        <f t="shared" ca="1" si="68"/>
        <v/>
      </c>
      <c r="J648" s="108"/>
    </row>
    <row r="649" spans="1:10" x14ac:dyDescent="0.35">
      <c r="A649" s="124" t="str">
        <f t="shared" ca="1" si="69"/>
        <v/>
      </c>
      <c r="B649" s="125" t="str">
        <f t="shared" ca="1" si="63"/>
        <v/>
      </c>
      <c r="C649" s="126" t="str">
        <f t="shared" ca="1" si="64"/>
        <v/>
      </c>
      <c r="D649" s="126" t="str">
        <f t="shared" ca="1" si="65"/>
        <v/>
      </c>
      <c r="F649" s="126" t="str">
        <f t="shared" ca="1" si="66"/>
        <v/>
      </c>
      <c r="G649" s="126" t="str">
        <f t="shared" ca="1" si="67"/>
        <v/>
      </c>
      <c r="H649" s="126" t="str">
        <f t="shared" ca="1" si="68"/>
        <v/>
      </c>
      <c r="J649" s="108"/>
    </row>
    <row r="650" spans="1:10" x14ac:dyDescent="0.35">
      <c r="A650" s="124" t="str">
        <f t="shared" ca="1" si="69"/>
        <v/>
      </c>
      <c r="B650" s="125" t="str">
        <f t="shared" ca="1" si="63"/>
        <v/>
      </c>
      <c r="C650" s="126" t="str">
        <f t="shared" ca="1" si="64"/>
        <v/>
      </c>
      <c r="D650" s="126" t="str">
        <f t="shared" ca="1" si="65"/>
        <v/>
      </c>
      <c r="F650" s="126" t="str">
        <f t="shared" ca="1" si="66"/>
        <v/>
      </c>
      <c r="G650" s="126" t="str">
        <f t="shared" ca="1" si="67"/>
        <v/>
      </c>
      <c r="H650" s="126" t="str">
        <f t="shared" ca="1" si="68"/>
        <v/>
      </c>
      <c r="J650" s="108"/>
    </row>
    <row r="651" spans="1:10" x14ac:dyDescent="0.35">
      <c r="A651" s="124" t="str">
        <f t="shared" ca="1" si="69"/>
        <v/>
      </c>
      <c r="B651" s="125" t="str">
        <f t="shared" ca="1" si="63"/>
        <v/>
      </c>
      <c r="C651" s="126" t="str">
        <f t="shared" ca="1" si="64"/>
        <v/>
      </c>
      <c r="D651" s="126" t="str">
        <f t="shared" ca="1" si="65"/>
        <v/>
      </c>
      <c r="F651" s="126" t="str">
        <f t="shared" ca="1" si="66"/>
        <v/>
      </c>
      <c r="G651" s="126" t="str">
        <f t="shared" ca="1" si="67"/>
        <v/>
      </c>
      <c r="H651" s="126" t="str">
        <f t="shared" ca="1" si="68"/>
        <v/>
      </c>
      <c r="J651" s="108"/>
    </row>
    <row r="652" spans="1:10" x14ac:dyDescent="0.35">
      <c r="A652" s="124" t="str">
        <f t="shared" ca="1" si="69"/>
        <v/>
      </c>
      <c r="B652" s="125" t="str">
        <f t="shared" ca="1" si="63"/>
        <v/>
      </c>
      <c r="C652" s="126" t="str">
        <f t="shared" ca="1" si="64"/>
        <v/>
      </c>
      <c r="D652" s="126" t="str">
        <f t="shared" ca="1" si="65"/>
        <v/>
      </c>
      <c r="F652" s="126" t="str">
        <f t="shared" ca="1" si="66"/>
        <v/>
      </c>
      <c r="G652" s="126" t="str">
        <f t="shared" ca="1" si="67"/>
        <v/>
      </c>
      <c r="H652" s="126" t="str">
        <f t="shared" ca="1" si="68"/>
        <v/>
      </c>
      <c r="J652" s="108"/>
    </row>
    <row r="653" spans="1:10" x14ac:dyDescent="0.35">
      <c r="A653" s="124" t="str">
        <f t="shared" ca="1" si="69"/>
        <v/>
      </c>
      <c r="B653" s="125" t="str">
        <f t="shared" ca="1" si="63"/>
        <v/>
      </c>
      <c r="C653" s="126" t="str">
        <f t="shared" ca="1" si="64"/>
        <v/>
      </c>
      <c r="D653" s="126" t="str">
        <f t="shared" ca="1" si="65"/>
        <v/>
      </c>
      <c r="F653" s="126" t="str">
        <f t="shared" ca="1" si="66"/>
        <v/>
      </c>
      <c r="G653" s="126" t="str">
        <f t="shared" ca="1" si="67"/>
        <v/>
      </c>
      <c r="H653" s="126" t="str">
        <f t="shared" ca="1" si="68"/>
        <v/>
      </c>
      <c r="J653" s="108"/>
    </row>
    <row r="654" spans="1:10" x14ac:dyDescent="0.35">
      <c r="A654" s="124" t="str">
        <f t="shared" ca="1" si="69"/>
        <v/>
      </c>
      <c r="B654" s="125" t="str">
        <f t="shared" ca="1" si="63"/>
        <v/>
      </c>
      <c r="C654" s="126" t="str">
        <f t="shared" ca="1" si="64"/>
        <v/>
      </c>
      <c r="D654" s="126" t="str">
        <f t="shared" ca="1" si="65"/>
        <v/>
      </c>
      <c r="F654" s="126" t="str">
        <f t="shared" ca="1" si="66"/>
        <v/>
      </c>
      <c r="G654" s="126" t="str">
        <f t="shared" ca="1" si="67"/>
        <v/>
      </c>
      <c r="H654" s="126" t="str">
        <f t="shared" ca="1" si="68"/>
        <v/>
      </c>
      <c r="J654" s="108"/>
    </row>
    <row r="655" spans="1:10" x14ac:dyDescent="0.35">
      <c r="A655" s="124" t="str">
        <f t="shared" ca="1" si="69"/>
        <v/>
      </c>
      <c r="B655" s="125" t="str">
        <f t="shared" ca="1" si="63"/>
        <v/>
      </c>
      <c r="C655" s="126" t="str">
        <f t="shared" ca="1" si="64"/>
        <v/>
      </c>
      <c r="D655" s="126" t="str">
        <f t="shared" ca="1" si="65"/>
        <v/>
      </c>
      <c r="F655" s="126" t="str">
        <f t="shared" ca="1" si="66"/>
        <v/>
      </c>
      <c r="G655" s="126" t="str">
        <f t="shared" ca="1" si="67"/>
        <v/>
      </c>
      <c r="H655" s="126" t="str">
        <f t="shared" ca="1" si="68"/>
        <v/>
      </c>
      <c r="J655" s="108"/>
    </row>
    <row r="656" spans="1:10" x14ac:dyDescent="0.35">
      <c r="A656" s="124" t="str">
        <f t="shared" ca="1" si="69"/>
        <v/>
      </c>
      <c r="B656" s="125" t="str">
        <f t="shared" ca="1" si="63"/>
        <v/>
      </c>
      <c r="C656" s="126" t="str">
        <f t="shared" ca="1" si="64"/>
        <v/>
      </c>
      <c r="D656" s="126" t="str">
        <f t="shared" ca="1" si="65"/>
        <v/>
      </c>
      <c r="F656" s="126" t="str">
        <f t="shared" ca="1" si="66"/>
        <v/>
      </c>
      <c r="G656" s="126" t="str">
        <f t="shared" ca="1" si="67"/>
        <v/>
      </c>
      <c r="H656" s="126" t="str">
        <f t="shared" ca="1" si="68"/>
        <v/>
      </c>
      <c r="J656" s="108"/>
    </row>
    <row r="657" spans="1:10" x14ac:dyDescent="0.35">
      <c r="A657" s="124" t="str">
        <f t="shared" ca="1" si="69"/>
        <v/>
      </c>
      <c r="B657" s="125" t="str">
        <f t="shared" ca="1" si="63"/>
        <v/>
      </c>
      <c r="C657" s="126" t="str">
        <f t="shared" ca="1" si="64"/>
        <v/>
      </c>
      <c r="D657" s="126" t="str">
        <f t="shared" ca="1" si="65"/>
        <v/>
      </c>
      <c r="F657" s="126" t="str">
        <f t="shared" ca="1" si="66"/>
        <v/>
      </c>
      <c r="G657" s="126" t="str">
        <f t="shared" ca="1" si="67"/>
        <v/>
      </c>
      <c r="H657" s="126" t="str">
        <f t="shared" ca="1" si="68"/>
        <v/>
      </c>
      <c r="J657" s="108"/>
    </row>
    <row r="658" spans="1:10" x14ac:dyDescent="0.35">
      <c r="A658" s="124" t="str">
        <f t="shared" ca="1" si="69"/>
        <v/>
      </c>
      <c r="B658" s="125" t="str">
        <f t="shared" ca="1" si="63"/>
        <v/>
      </c>
      <c r="C658" s="126" t="str">
        <f t="shared" ca="1" si="64"/>
        <v/>
      </c>
      <c r="D658" s="126" t="str">
        <f t="shared" ca="1" si="65"/>
        <v/>
      </c>
      <c r="F658" s="126" t="str">
        <f t="shared" ca="1" si="66"/>
        <v/>
      </c>
      <c r="G658" s="126" t="str">
        <f t="shared" ca="1" si="67"/>
        <v/>
      </c>
      <c r="H658" s="126" t="str">
        <f t="shared" ca="1" si="68"/>
        <v/>
      </c>
      <c r="J658" s="108"/>
    </row>
    <row r="659" spans="1:10" x14ac:dyDescent="0.35">
      <c r="A659" s="124" t="str">
        <f t="shared" ca="1" si="69"/>
        <v/>
      </c>
      <c r="B659" s="125" t="str">
        <f t="shared" ca="1" si="63"/>
        <v/>
      </c>
      <c r="C659" s="126" t="str">
        <f t="shared" ca="1" si="64"/>
        <v/>
      </c>
      <c r="D659" s="126" t="str">
        <f t="shared" ca="1" si="65"/>
        <v/>
      </c>
      <c r="F659" s="126" t="str">
        <f t="shared" ca="1" si="66"/>
        <v/>
      </c>
      <c r="G659" s="126" t="str">
        <f t="shared" ca="1" si="67"/>
        <v/>
      </c>
      <c r="H659" s="126" t="str">
        <f t="shared" ca="1" si="68"/>
        <v/>
      </c>
      <c r="J659" s="108"/>
    </row>
    <row r="660" spans="1:10" x14ac:dyDescent="0.35">
      <c r="A660" s="124" t="str">
        <f t="shared" ca="1" si="69"/>
        <v/>
      </c>
      <c r="B660" s="125" t="str">
        <f t="shared" ref="B660:B723" ca="1" si="70">IF(A660="","",IF($K$13=26,(A660-1)*14+$D$9,IF($K$13=52,(A660-1)*7+$D$9,DATE(YEAR($D$9),MONTH($D$9)+(A660-1)*$L$13,IF($K$13=24,IF((MOD(A660-1,2))=1,DAY($D$9)+14,DAY($D$9)),DAY($D$9))))))</f>
        <v/>
      </c>
      <c r="C660" s="126" t="str">
        <f t="shared" ref="C660:C723" ca="1" si="71">IF(A660="","",IF(A660=$D$12,H659+D660,IF(IF($E$15,$D$15,$D$14)&gt;H659+D660,H659+D660,IF($E$15,$D$15,$D$14))))</f>
        <v/>
      </c>
      <c r="D660" s="126" t="str">
        <f t="shared" ref="D660:D723" ca="1" si="72">IF(B660="","",IF(roundOpt,ROUND((B660-B659)*$H$5*G659,2),(B660-B659)*$H$5*G659))</f>
        <v/>
      </c>
      <c r="F660" s="126" t="str">
        <f t="shared" ref="F660:F723" ca="1" si="73">IF(B660="","",IF(C660&gt;F659+D660,0,F659+D660-C660))</f>
        <v/>
      </c>
      <c r="G660" s="126" t="str">
        <f t="shared" ref="G660:G723" ca="1" si="74">IF(B660="","",IF(C660&gt;D660+F659,G659+F659+D660-C660,G659))</f>
        <v/>
      </c>
      <c r="H660" s="126" t="str">
        <f t="shared" ref="H660:H723" ca="1" si="75">IF(B660="","",G660+F660)</f>
        <v/>
      </c>
      <c r="J660" s="108"/>
    </row>
    <row r="661" spans="1:10" x14ac:dyDescent="0.35">
      <c r="A661" s="124" t="str">
        <f t="shared" ca="1" si="69"/>
        <v/>
      </c>
      <c r="B661" s="125" t="str">
        <f t="shared" ca="1" si="70"/>
        <v/>
      </c>
      <c r="C661" s="126" t="str">
        <f t="shared" ca="1" si="71"/>
        <v/>
      </c>
      <c r="D661" s="126" t="str">
        <f t="shared" ca="1" si="72"/>
        <v/>
      </c>
      <c r="F661" s="126" t="str">
        <f t="shared" ca="1" si="73"/>
        <v/>
      </c>
      <c r="G661" s="126" t="str">
        <f t="shared" ca="1" si="74"/>
        <v/>
      </c>
      <c r="H661" s="126" t="str">
        <f t="shared" ca="1" si="75"/>
        <v/>
      </c>
      <c r="J661" s="108"/>
    </row>
    <row r="662" spans="1:10" x14ac:dyDescent="0.35">
      <c r="A662" s="124" t="str">
        <f t="shared" ref="A662:A725" ca="1" si="76">IF(OR(H661&lt;=0,H661=""),"",OFFSET(A662,-1,0,1,1)+1)</f>
        <v/>
      </c>
      <c r="B662" s="125" t="str">
        <f t="shared" ca="1" si="70"/>
        <v/>
      </c>
      <c r="C662" s="126" t="str">
        <f t="shared" ca="1" si="71"/>
        <v/>
      </c>
      <c r="D662" s="126" t="str">
        <f t="shared" ca="1" si="72"/>
        <v/>
      </c>
      <c r="F662" s="126" t="str">
        <f t="shared" ca="1" si="73"/>
        <v/>
      </c>
      <c r="G662" s="126" t="str">
        <f t="shared" ca="1" si="74"/>
        <v/>
      </c>
      <c r="H662" s="126" t="str">
        <f t="shared" ca="1" si="75"/>
        <v/>
      </c>
      <c r="J662" s="108"/>
    </row>
    <row r="663" spans="1:10" x14ac:dyDescent="0.35">
      <c r="A663" s="124" t="str">
        <f t="shared" ca="1" si="76"/>
        <v/>
      </c>
      <c r="B663" s="125" t="str">
        <f t="shared" ca="1" si="70"/>
        <v/>
      </c>
      <c r="C663" s="126" t="str">
        <f t="shared" ca="1" si="71"/>
        <v/>
      </c>
      <c r="D663" s="126" t="str">
        <f t="shared" ca="1" si="72"/>
        <v/>
      </c>
      <c r="F663" s="126" t="str">
        <f t="shared" ca="1" si="73"/>
        <v/>
      </c>
      <c r="G663" s="126" t="str">
        <f t="shared" ca="1" si="74"/>
        <v/>
      </c>
      <c r="H663" s="126" t="str">
        <f t="shared" ca="1" si="75"/>
        <v/>
      </c>
      <c r="J663" s="108"/>
    </row>
    <row r="664" spans="1:10" x14ac:dyDescent="0.35">
      <c r="A664" s="124" t="str">
        <f t="shared" ca="1" si="76"/>
        <v/>
      </c>
      <c r="B664" s="125" t="str">
        <f t="shared" ca="1" si="70"/>
        <v/>
      </c>
      <c r="C664" s="126" t="str">
        <f t="shared" ca="1" si="71"/>
        <v/>
      </c>
      <c r="D664" s="126" t="str">
        <f t="shared" ca="1" si="72"/>
        <v/>
      </c>
      <c r="F664" s="126" t="str">
        <f t="shared" ca="1" si="73"/>
        <v/>
      </c>
      <c r="G664" s="126" t="str">
        <f t="shared" ca="1" si="74"/>
        <v/>
      </c>
      <c r="H664" s="126" t="str">
        <f t="shared" ca="1" si="75"/>
        <v/>
      </c>
      <c r="J664" s="108"/>
    </row>
    <row r="665" spans="1:10" x14ac:dyDescent="0.35">
      <c r="A665" s="124" t="str">
        <f t="shared" ca="1" si="76"/>
        <v/>
      </c>
      <c r="B665" s="125" t="str">
        <f t="shared" ca="1" si="70"/>
        <v/>
      </c>
      <c r="C665" s="126" t="str">
        <f t="shared" ca="1" si="71"/>
        <v/>
      </c>
      <c r="D665" s="126" t="str">
        <f t="shared" ca="1" si="72"/>
        <v/>
      </c>
      <c r="F665" s="126" t="str">
        <f t="shared" ca="1" si="73"/>
        <v/>
      </c>
      <c r="G665" s="126" t="str">
        <f t="shared" ca="1" si="74"/>
        <v/>
      </c>
      <c r="H665" s="126" t="str">
        <f t="shared" ca="1" si="75"/>
        <v/>
      </c>
      <c r="J665" s="108"/>
    </row>
    <row r="666" spans="1:10" x14ac:dyDescent="0.35">
      <c r="A666" s="124" t="str">
        <f t="shared" ca="1" si="76"/>
        <v/>
      </c>
      <c r="B666" s="125" t="str">
        <f t="shared" ca="1" si="70"/>
        <v/>
      </c>
      <c r="C666" s="126" t="str">
        <f t="shared" ca="1" si="71"/>
        <v/>
      </c>
      <c r="D666" s="126" t="str">
        <f t="shared" ca="1" si="72"/>
        <v/>
      </c>
      <c r="F666" s="126" t="str">
        <f t="shared" ca="1" si="73"/>
        <v/>
      </c>
      <c r="G666" s="126" t="str">
        <f t="shared" ca="1" si="74"/>
        <v/>
      </c>
      <c r="H666" s="126" t="str">
        <f t="shared" ca="1" si="75"/>
        <v/>
      </c>
      <c r="J666" s="108"/>
    </row>
    <row r="667" spans="1:10" x14ac:dyDescent="0.35">
      <c r="A667" s="124" t="str">
        <f t="shared" ca="1" si="76"/>
        <v/>
      </c>
      <c r="B667" s="125" t="str">
        <f t="shared" ca="1" si="70"/>
        <v/>
      </c>
      <c r="C667" s="126" t="str">
        <f t="shared" ca="1" si="71"/>
        <v/>
      </c>
      <c r="D667" s="126" t="str">
        <f t="shared" ca="1" si="72"/>
        <v/>
      </c>
      <c r="F667" s="126" t="str">
        <f t="shared" ca="1" si="73"/>
        <v/>
      </c>
      <c r="G667" s="126" t="str">
        <f t="shared" ca="1" si="74"/>
        <v/>
      </c>
      <c r="H667" s="126" t="str">
        <f t="shared" ca="1" si="75"/>
        <v/>
      </c>
      <c r="J667" s="108"/>
    </row>
    <row r="668" spans="1:10" x14ac:dyDescent="0.35">
      <c r="A668" s="124" t="str">
        <f t="shared" ca="1" si="76"/>
        <v/>
      </c>
      <c r="B668" s="125" t="str">
        <f t="shared" ca="1" si="70"/>
        <v/>
      </c>
      <c r="C668" s="126" t="str">
        <f t="shared" ca="1" si="71"/>
        <v/>
      </c>
      <c r="D668" s="126" t="str">
        <f t="shared" ca="1" si="72"/>
        <v/>
      </c>
      <c r="F668" s="126" t="str">
        <f t="shared" ca="1" si="73"/>
        <v/>
      </c>
      <c r="G668" s="126" t="str">
        <f t="shared" ca="1" si="74"/>
        <v/>
      </c>
      <c r="H668" s="126" t="str">
        <f t="shared" ca="1" si="75"/>
        <v/>
      </c>
      <c r="J668" s="108"/>
    </row>
    <row r="669" spans="1:10" x14ac:dyDescent="0.35">
      <c r="A669" s="124" t="str">
        <f t="shared" ca="1" si="76"/>
        <v/>
      </c>
      <c r="B669" s="125" t="str">
        <f t="shared" ca="1" si="70"/>
        <v/>
      </c>
      <c r="C669" s="126" t="str">
        <f t="shared" ca="1" si="71"/>
        <v/>
      </c>
      <c r="D669" s="126" t="str">
        <f t="shared" ca="1" si="72"/>
        <v/>
      </c>
      <c r="F669" s="126" t="str">
        <f t="shared" ca="1" si="73"/>
        <v/>
      </c>
      <c r="G669" s="126" t="str">
        <f t="shared" ca="1" si="74"/>
        <v/>
      </c>
      <c r="H669" s="126" t="str">
        <f t="shared" ca="1" si="75"/>
        <v/>
      </c>
      <c r="J669" s="108"/>
    </row>
    <row r="670" spans="1:10" x14ac:dyDescent="0.35">
      <c r="A670" s="124" t="str">
        <f t="shared" ca="1" si="76"/>
        <v/>
      </c>
      <c r="B670" s="125" t="str">
        <f t="shared" ca="1" si="70"/>
        <v/>
      </c>
      <c r="C670" s="126" t="str">
        <f t="shared" ca="1" si="71"/>
        <v/>
      </c>
      <c r="D670" s="126" t="str">
        <f t="shared" ca="1" si="72"/>
        <v/>
      </c>
      <c r="F670" s="126" t="str">
        <f t="shared" ca="1" si="73"/>
        <v/>
      </c>
      <c r="G670" s="126" t="str">
        <f t="shared" ca="1" si="74"/>
        <v/>
      </c>
      <c r="H670" s="126" t="str">
        <f t="shared" ca="1" si="75"/>
        <v/>
      </c>
      <c r="J670" s="108"/>
    </row>
    <row r="671" spans="1:10" x14ac:dyDescent="0.35">
      <c r="A671" s="124" t="str">
        <f t="shared" ca="1" si="76"/>
        <v/>
      </c>
      <c r="B671" s="125" t="str">
        <f t="shared" ca="1" si="70"/>
        <v/>
      </c>
      <c r="C671" s="126" t="str">
        <f t="shared" ca="1" si="71"/>
        <v/>
      </c>
      <c r="D671" s="126" t="str">
        <f t="shared" ca="1" si="72"/>
        <v/>
      </c>
      <c r="F671" s="126" t="str">
        <f t="shared" ca="1" si="73"/>
        <v/>
      </c>
      <c r="G671" s="126" t="str">
        <f t="shared" ca="1" si="74"/>
        <v/>
      </c>
      <c r="H671" s="126" t="str">
        <f t="shared" ca="1" si="75"/>
        <v/>
      </c>
      <c r="J671" s="108"/>
    </row>
    <row r="672" spans="1:10" x14ac:dyDescent="0.35">
      <c r="A672" s="124" t="str">
        <f t="shared" ca="1" si="76"/>
        <v/>
      </c>
      <c r="B672" s="125" t="str">
        <f t="shared" ca="1" si="70"/>
        <v/>
      </c>
      <c r="C672" s="126" t="str">
        <f t="shared" ca="1" si="71"/>
        <v/>
      </c>
      <c r="D672" s="126" t="str">
        <f t="shared" ca="1" si="72"/>
        <v/>
      </c>
      <c r="F672" s="126" t="str">
        <f t="shared" ca="1" si="73"/>
        <v/>
      </c>
      <c r="G672" s="126" t="str">
        <f t="shared" ca="1" si="74"/>
        <v/>
      </c>
      <c r="H672" s="126" t="str">
        <f t="shared" ca="1" si="75"/>
        <v/>
      </c>
      <c r="J672" s="108"/>
    </row>
    <row r="673" spans="1:10" x14ac:dyDescent="0.35">
      <c r="A673" s="124" t="str">
        <f t="shared" ca="1" si="76"/>
        <v/>
      </c>
      <c r="B673" s="125" t="str">
        <f t="shared" ca="1" si="70"/>
        <v/>
      </c>
      <c r="C673" s="126" t="str">
        <f t="shared" ca="1" si="71"/>
        <v/>
      </c>
      <c r="D673" s="126" t="str">
        <f t="shared" ca="1" si="72"/>
        <v/>
      </c>
      <c r="F673" s="126" t="str">
        <f t="shared" ca="1" si="73"/>
        <v/>
      </c>
      <c r="G673" s="126" t="str">
        <f t="shared" ca="1" si="74"/>
        <v/>
      </c>
      <c r="H673" s="126" t="str">
        <f t="shared" ca="1" si="75"/>
        <v/>
      </c>
      <c r="J673" s="108"/>
    </row>
    <row r="674" spans="1:10" x14ac:dyDescent="0.35">
      <c r="A674" s="124" t="str">
        <f t="shared" ca="1" si="76"/>
        <v/>
      </c>
      <c r="B674" s="125" t="str">
        <f t="shared" ca="1" si="70"/>
        <v/>
      </c>
      <c r="C674" s="126" t="str">
        <f t="shared" ca="1" si="71"/>
        <v/>
      </c>
      <c r="D674" s="126" t="str">
        <f t="shared" ca="1" si="72"/>
        <v/>
      </c>
      <c r="F674" s="126" t="str">
        <f t="shared" ca="1" si="73"/>
        <v/>
      </c>
      <c r="G674" s="126" t="str">
        <f t="shared" ca="1" si="74"/>
        <v/>
      </c>
      <c r="H674" s="126" t="str">
        <f t="shared" ca="1" si="75"/>
        <v/>
      </c>
      <c r="J674" s="108"/>
    </row>
    <row r="675" spans="1:10" x14ac:dyDescent="0.35">
      <c r="A675" s="124" t="str">
        <f t="shared" ca="1" si="76"/>
        <v/>
      </c>
      <c r="B675" s="125" t="str">
        <f t="shared" ca="1" si="70"/>
        <v/>
      </c>
      <c r="C675" s="126" t="str">
        <f t="shared" ca="1" si="71"/>
        <v/>
      </c>
      <c r="D675" s="126" t="str">
        <f t="shared" ca="1" si="72"/>
        <v/>
      </c>
      <c r="F675" s="126" t="str">
        <f t="shared" ca="1" si="73"/>
        <v/>
      </c>
      <c r="G675" s="126" t="str">
        <f t="shared" ca="1" si="74"/>
        <v/>
      </c>
      <c r="H675" s="126" t="str">
        <f t="shared" ca="1" si="75"/>
        <v/>
      </c>
      <c r="J675" s="108"/>
    </row>
    <row r="676" spans="1:10" x14ac:dyDescent="0.35">
      <c r="A676" s="124" t="str">
        <f t="shared" ca="1" si="76"/>
        <v/>
      </c>
      <c r="B676" s="125" t="str">
        <f t="shared" ca="1" si="70"/>
        <v/>
      </c>
      <c r="C676" s="126" t="str">
        <f t="shared" ca="1" si="71"/>
        <v/>
      </c>
      <c r="D676" s="126" t="str">
        <f t="shared" ca="1" si="72"/>
        <v/>
      </c>
      <c r="F676" s="126" t="str">
        <f t="shared" ca="1" si="73"/>
        <v/>
      </c>
      <c r="G676" s="126" t="str">
        <f t="shared" ca="1" si="74"/>
        <v/>
      </c>
      <c r="H676" s="126" t="str">
        <f t="shared" ca="1" si="75"/>
        <v/>
      </c>
      <c r="J676" s="108"/>
    </row>
    <row r="677" spans="1:10" x14ac:dyDescent="0.35">
      <c r="A677" s="124" t="str">
        <f t="shared" ca="1" si="76"/>
        <v/>
      </c>
      <c r="B677" s="125" t="str">
        <f t="shared" ca="1" si="70"/>
        <v/>
      </c>
      <c r="C677" s="126" t="str">
        <f t="shared" ca="1" si="71"/>
        <v/>
      </c>
      <c r="D677" s="126" t="str">
        <f t="shared" ca="1" si="72"/>
        <v/>
      </c>
      <c r="F677" s="126" t="str">
        <f t="shared" ca="1" si="73"/>
        <v/>
      </c>
      <c r="G677" s="126" t="str">
        <f t="shared" ca="1" si="74"/>
        <v/>
      </c>
      <c r="H677" s="126" t="str">
        <f t="shared" ca="1" si="75"/>
        <v/>
      </c>
      <c r="J677" s="108"/>
    </row>
    <row r="678" spans="1:10" x14ac:dyDescent="0.35">
      <c r="A678" s="124" t="str">
        <f t="shared" ca="1" si="76"/>
        <v/>
      </c>
      <c r="B678" s="125" t="str">
        <f t="shared" ca="1" si="70"/>
        <v/>
      </c>
      <c r="C678" s="126" t="str">
        <f t="shared" ca="1" si="71"/>
        <v/>
      </c>
      <c r="D678" s="126" t="str">
        <f t="shared" ca="1" si="72"/>
        <v/>
      </c>
      <c r="F678" s="126" t="str">
        <f t="shared" ca="1" si="73"/>
        <v/>
      </c>
      <c r="G678" s="126" t="str">
        <f t="shared" ca="1" si="74"/>
        <v/>
      </c>
      <c r="H678" s="126" t="str">
        <f t="shared" ca="1" si="75"/>
        <v/>
      </c>
      <c r="J678" s="108"/>
    </row>
    <row r="679" spans="1:10" x14ac:dyDescent="0.35">
      <c r="A679" s="124" t="str">
        <f t="shared" ca="1" si="76"/>
        <v/>
      </c>
      <c r="B679" s="125" t="str">
        <f t="shared" ca="1" si="70"/>
        <v/>
      </c>
      <c r="C679" s="126" t="str">
        <f t="shared" ca="1" si="71"/>
        <v/>
      </c>
      <c r="D679" s="126" t="str">
        <f t="shared" ca="1" si="72"/>
        <v/>
      </c>
      <c r="F679" s="126" t="str">
        <f t="shared" ca="1" si="73"/>
        <v/>
      </c>
      <c r="G679" s="126" t="str">
        <f t="shared" ca="1" si="74"/>
        <v/>
      </c>
      <c r="H679" s="126" t="str">
        <f t="shared" ca="1" si="75"/>
        <v/>
      </c>
      <c r="J679" s="108"/>
    </row>
    <row r="680" spans="1:10" x14ac:dyDescent="0.35">
      <c r="A680" s="124" t="str">
        <f t="shared" ca="1" si="76"/>
        <v/>
      </c>
      <c r="B680" s="125" t="str">
        <f t="shared" ca="1" si="70"/>
        <v/>
      </c>
      <c r="C680" s="126" t="str">
        <f t="shared" ca="1" si="71"/>
        <v/>
      </c>
      <c r="D680" s="126" t="str">
        <f t="shared" ca="1" si="72"/>
        <v/>
      </c>
      <c r="F680" s="126" t="str">
        <f t="shared" ca="1" si="73"/>
        <v/>
      </c>
      <c r="G680" s="126" t="str">
        <f t="shared" ca="1" si="74"/>
        <v/>
      </c>
      <c r="H680" s="126" t="str">
        <f t="shared" ca="1" si="75"/>
        <v/>
      </c>
      <c r="J680" s="108"/>
    </row>
    <row r="681" spans="1:10" x14ac:dyDescent="0.35">
      <c r="A681" s="124" t="str">
        <f t="shared" ca="1" si="76"/>
        <v/>
      </c>
      <c r="B681" s="125" t="str">
        <f t="shared" ca="1" si="70"/>
        <v/>
      </c>
      <c r="C681" s="126" t="str">
        <f t="shared" ca="1" si="71"/>
        <v/>
      </c>
      <c r="D681" s="126" t="str">
        <f t="shared" ca="1" si="72"/>
        <v/>
      </c>
      <c r="F681" s="126" t="str">
        <f t="shared" ca="1" si="73"/>
        <v/>
      </c>
      <c r="G681" s="126" t="str">
        <f t="shared" ca="1" si="74"/>
        <v/>
      </c>
      <c r="H681" s="126" t="str">
        <f t="shared" ca="1" si="75"/>
        <v/>
      </c>
      <c r="J681" s="108"/>
    </row>
    <row r="682" spans="1:10" x14ac:dyDescent="0.35">
      <c r="A682" s="124" t="str">
        <f t="shared" ca="1" si="76"/>
        <v/>
      </c>
      <c r="B682" s="125" t="str">
        <f t="shared" ca="1" si="70"/>
        <v/>
      </c>
      <c r="C682" s="126" t="str">
        <f t="shared" ca="1" si="71"/>
        <v/>
      </c>
      <c r="D682" s="126" t="str">
        <f t="shared" ca="1" si="72"/>
        <v/>
      </c>
      <c r="F682" s="126" t="str">
        <f t="shared" ca="1" si="73"/>
        <v/>
      </c>
      <c r="G682" s="126" t="str">
        <f t="shared" ca="1" si="74"/>
        <v/>
      </c>
      <c r="H682" s="126" t="str">
        <f t="shared" ca="1" si="75"/>
        <v/>
      </c>
      <c r="J682" s="108"/>
    </row>
    <row r="683" spans="1:10" x14ac:dyDescent="0.35">
      <c r="A683" s="124" t="str">
        <f t="shared" ca="1" si="76"/>
        <v/>
      </c>
      <c r="B683" s="125" t="str">
        <f t="shared" ca="1" si="70"/>
        <v/>
      </c>
      <c r="C683" s="126" t="str">
        <f t="shared" ca="1" si="71"/>
        <v/>
      </c>
      <c r="D683" s="126" t="str">
        <f t="shared" ca="1" si="72"/>
        <v/>
      </c>
      <c r="F683" s="126" t="str">
        <f t="shared" ca="1" si="73"/>
        <v/>
      </c>
      <c r="G683" s="126" t="str">
        <f t="shared" ca="1" si="74"/>
        <v/>
      </c>
      <c r="H683" s="126" t="str">
        <f t="shared" ca="1" si="75"/>
        <v/>
      </c>
      <c r="J683" s="108"/>
    </row>
    <row r="684" spans="1:10" x14ac:dyDescent="0.35">
      <c r="A684" s="124" t="str">
        <f t="shared" ca="1" si="76"/>
        <v/>
      </c>
      <c r="B684" s="125" t="str">
        <f t="shared" ca="1" si="70"/>
        <v/>
      </c>
      <c r="C684" s="126" t="str">
        <f t="shared" ca="1" si="71"/>
        <v/>
      </c>
      <c r="D684" s="126" t="str">
        <f t="shared" ca="1" si="72"/>
        <v/>
      </c>
      <c r="F684" s="126" t="str">
        <f t="shared" ca="1" si="73"/>
        <v/>
      </c>
      <c r="G684" s="126" t="str">
        <f t="shared" ca="1" si="74"/>
        <v/>
      </c>
      <c r="H684" s="126" t="str">
        <f t="shared" ca="1" si="75"/>
        <v/>
      </c>
      <c r="J684" s="108"/>
    </row>
    <row r="685" spans="1:10" x14ac:dyDescent="0.35">
      <c r="A685" s="124" t="str">
        <f t="shared" ca="1" si="76"/>
        <v/>
      </c>
      <c r="B685" s="125" t="str">
        <f t="shared" ca="1" si="70"/>
        <v/>
      </c>
      <c r="C685" s="126" t="str">
        <f t="shared" ca="1" si="71"/>
        <v/>
      </c>
      <c r="D685" s="126" t="str">
        <f t="shared" ca="1" si="72"/>
        <v/>
      </c>
      <c r="F685" s="126" t="str">
        <f t="shared" ca="1" si="73"/>
        <v/>
      </c>
      <c r="G685" s="126" t="str">
        <f t="shared" ca="1" si="74"/>
        <v/>
      </c>
      <c r="H685" s="126" t="str">
        <f t="shared" ca="1" si="75"/>
        <v/>
      </c>
      <c r="J685" s="108"/>
    </row>
    <row r="686" spans="1:10" x14ac:dyDescent="0.35">
      <c r="A686" s="124" t="str">
        <f t="shared" ca="1" si="76"/>
        <v/>
      </c>
      <c r="B686" s="125" t="str">
        <f t="shared" ca="1" si="70"/>
        <v/>
      </c>
      <c r="C686" s="126" t="str">
        <f t="shared" ca="1" si="71"/>
        <v/>
      </c>
      <c r="D686" s="126" t="str">
        <f t="shared" ca="1" si="72"/>
        <v/>
      </c>
      <c r="F686" s="126" t="str">
        <f t="shared" ca="1" si="73"/>
        <v/>
      </c>
      <c r="G686" s="126" t="str">
        <f t="shared" ca="1" si="74"/>
        <v/>
      </c>
      <c r="H686" s="126" t="str">
        <f t="shared" ca="1" si="75"/>
        <v/>
      </c>
      <c r="J686" s="108"/>
    </row>
    <row r="687" spans="1:10" x14ac:dyDescent="0.35">
      <c r="A687" s="124" t="str">
        <f t="shared" ca="1" si="76"/>
        <v/>
      </c>
      <c r="B687" s="125" t="str">
        <f t="shared" ca="1" si="70"/>
        <v/>
      </c>
      <c r="C687" s="126" t="str">
        <f t="shared" ca="1" si="71"/>
        <v/>
      </c>
      <c r="D687" s="126" t="str">
        <f t="shared" ca="1" si="72"/>
        <v/>
      </c>
      <c r="F687" s="126" t="str">
        <f t="shared" ca="1" si="73"/>
        <v/>
      </c>
      <c r="G687" s="126" t="str">
        <f t="shared" ca="1" si="74"/>
        <v/>
      </c>
      <c r="H687" s="126" t="str">
        <f t="shared" ca="1" si="75"/>
        <v/>
      </c>
      <c r="J687" s="108"/>
    </row>
    <row r="688" spans="1:10" x14ac:dyDescent="0.35">
      <c r="A688" s="124" t="str">
        <f t="shared" ca="1" si="76"/>
        <v/>
      </c>
      <c r="B688" s="125" t="str">
        <f t="shared" ca="1" si="70"/>
        <v/>
      </c>
      <c r="C688" s="126" t="str">
        <f t="shared" ca="1" si="71"/>
        <v/>
      </c>
      <c r="D688" s="126" t="str">
        <f t="shared" ca="1" si="72"/>
        <v/>
      </c>
      <c r="F688" s="126" t="str">
        <f t="shared" ca="1" si="73"/>
        <v/>
      </c>
      <c r="G688" s="126" t="str">
        <f t="shared" ca="1" si="74"/>
        <v/>
      </c>
      <c r="H688" s="126" t="str">
        <f t="shared" ca="1" si="75"/>
        <v/>
      </c>
      <c r="J688" s="108"/>
    </row>
    <row r="689" spans="1:10" x14ac:dyDescent="0.35">
      <c r="A689" s="124" t="str">
        <f t="shared" ca="1" si="76"/>
        <v/>
      </c>
      <c r="B689" s="125" t="str">
        <f t="shared" ca="1" si="70"/>
        <v/>
      </c>
      <c r="C689" s="126" t="str">
        <f t="shared" ca="1" si="71"/>
        <v/>
      </c>
      <c r="D689" s="126" t="str">
        <f t="shared" ca="1" si="72"/>
        <v/>
      </c>
      <c r="F689" s="126" t="str">
        <f t="shared" ca="1" si="73"/>
        <v/>
      </c>
      <c r="G689" s="126" t="str">
        <f t="shared" ca="1" si="74"/>
        <v/>
      </c>
      <c r="H689" s="126" t="str">
        <f t="shared" ca="1" si="75"/>
        <v/>
      </c>
      <c r="J689" s="108"/>
    </row>
    <row r="690" spans="1:10" x14ac:dyDescent="0.35">
      <c r="A690" s="124" t="str">
        <f t="shared" ca="1" si="76"/>
        <v/>
      </c>
      <c r="B690" s="125" t="str">
        <f t="shared" ca="1" si="70"/>
        <v/>
      </c>
      <c r="C690" s="126" t="str">
        <f t="shared" ca="1" si="71"/>
        <v/>
      </c>
      <c r="D690" s="126" t="str">
        <f t="shared" ca="1" si="72"/>
        <v/>
      </c>
      <c r="F690" s="126" t="str">
        <f t="shared" ca="1" si="73"/>
        <v/>
      </c>
      <c r="G690" s="126" t="str">
        <f t="shared" ca="1" si="74"/>
        <v/>
      </c>
      <c r="H690" s="126" t="str">
        <f t="shared" ca="1" si="75"/>
        <v/>
      </c>
      <c r="J690" s="108"/>
    </row>
    <row r="691" spans="1:10" x14ac:dyDescent="0.35">
      <c r="A691" s="124" t="str">
        <f t="shared" ca="1" si="76"/>
        <v/>
      </c>
      <c r="B691" s="125" t="str">
        <f t="shared" ca="1" si="70"/>
        <v/>
      </c>
      <c r="C691" s="126" t="str">
        <f t="shared" ca="1" si="71"/>
        <v/>
      </c>
      <c r="D691" s="126" t="str">
        <f t="shared" ca="1" si="72"/>
        <v/>
      </c>
      <c r="F691" s="126" t="str">
        <f t="shared" ca="1" si="73"/>
        <v/>
      </c>
      <c r="G691" s="126" t="str">
        <f t="shared" ca="1" si="74"/>
        <v/>
      </c>
      <c r="H691" s="126" t="str">
        <f t="shared" ca="1" si="75"/>
        <v/>
      </c>
      <c r="J691" s="108"/>
    </row>
    <row r="692" spans="1:10" x14ac:dyDescent="0.35">
      <c r="A692" s="124" t="str">
        <f t="shared" ca="1" si="76"/>
        <v/>
      </c>
      <c r="B692" s="125" t="str">
        <f t="shared" ca="1" si="70"/>
        <v/>
      </c>
      <c r="C692" s="126" t="str">
        <f t="shared" ca="1" si="71"/>
        <v/>
      </c>
      <c r="D692" s="126" t="str">
        <f t="shared" ca="1" si="72"/>
        <v/>
      </c>
      <c r="F692" s="126" t="str">
        <f t="shared" ca="1" si="73"/>
        <v/>
      </c>
      <c r="G692" s="126" t="str">
        <f t="shared" ca="1" si="74"/>
        <v/>
      </c>
      <c r="H692" s="126" t="str">
        <f t="shared" ca="1" si="75"/>
        <v/>
      </c>
      <c r="J692" s="108"/>
    </row>
    <row r="693" spans="1:10" x14ac:dyDescent="0.35">
      <c r="A693" s="124" t="str">
        <f t="shared" ca="1" si="76"/>
        <v/>
      </c>
      <c r="B693" s="125" t="str">
        <f t="shared" ca="1" si="70"/>
        <v/>
      </c>
      <c r="C693" s="126" t="str">
        <f t="shared" ca="1" si="71"/>
        <v/>
      </c>
      <c r="D693" s="126" t="str">
        <f t="shared" ca="1" si="72"/>
        <v/>
      </c>
      <c r="F693" s="126" t="str">
        <f t="shared" ca="1" si="73"/>
        <v/>
      </c>
      <c r="G693" s="126" t="str">
        <f t="shared" ca="1" si="74"/>
        <v/>
      </c>
      <c r="H693" s="126" t="str">
        <f t="shared" ca="1" si="75"/>
        <v/>
      </c>
      <c r="J693" s="108"/>
    </row>
    <row r="694" spans="1:10" x14ac:dyDescent="0.35">
      <c r="A694" s="124" t="str">
        <f t="shared" ca="1" si="76"/>
        <v/>
      </c>
      <c r="B694" s="125" t="str">
        <f t="shared" ca="1" si="70"/>
        <v/>
      </c>
      <c r="C694" s="126" t="str">
        <f t="shared" ca="1" si="71"/>
        <v/>
      </c>
      <c r="D694" s="126" t="str">
        <f t="shared" ca="1" si="72"/>
        <v/>
      </c>
      <c r="F694" s="126" t="str">
        <f t="shared" ca="1" si="73"/>
        <v/>
      </c>
      <c r="G694" s="126" t="str">
        <f t="shared" ca="1" si="74"/>
        <v/>
      </c>
      <c r="H694" s="126" t="str">
        <f t="shared" ca="1" si="75"/>
        <v/>
      </c>
      <c r="J694" s="108"/>
    </row>
    <row r="695" spans="1:10" x14ac:dyDescent="0.35">
      <c r="A695" s="124" t="str">
        <f t="shared" ca="1" si="76"/>
        <v/>
      </c>
      <c r="B695" s="125" t="str">
        <f t="shared" ca="1" si="70"/>
        <v/>
      </c>
      <c r="C695" s="126" t="str">
        <f t="shared" ca="1" si="71"/>
        <v/>
      </c>
      <c r="D695" s="126" t="str">
        <f t="shared" ca="1" si="72"/>
        <v/>
      </c>
      <c r="F695" s="126" t="str">
        <f t="shared" ca="1" si="73"/>
        <v/>
      </c>
      <c r="G695" s="126" t="str">
        <f t="shared" ca="1" si="74"/>
        <v/>
      </c>
      <c r="H695" s="126" t="str">
        <f t="shared" ca="1" si="75"/>
        <v/>
      </c>
      <c r="J695" s="108"/>
    </row>
    <row r="696" spans="1:10" x14ac:dyDescent="0.35">
      <c r="A696" s="124" t="str">
        <f t="shared" ca="1" si="76"/>
        <v/>
      </c>
      <c r="B696" s="125" t="str">
        <f t="shared" ca="1" si="70"/>
        <v/>
      </c>
      <c r="C696" s="126" t="str">
        <f t="shared" ca="1" si="71"/>
        <v/>
      </c>
      <c r="D696" s="126" t="str">
        <f t="shared" ca="1" si="72"/>
        <v/>
      </c>
      <c r="F696" s="126" t="str">
        <f t="shared" ca="1" si="73"/>
        <v/>
      </c>
      <c r="G696" s="126" t="str">
        <f t="shared" ca="1" si="74"/>
        <v/>
      </c>
      <c r="H696" s="126" t="str">
        <f t="shared" ca="1" si="75"/>
        <v/>
      </c>
      <c r="J696" s="108"/>
    </row>
    <row r="697" spans="1:10" x14ac:dyDescent="0.35">
      <c r="A697" s="124" t="str">
        <f t="shared" ca="1" si="76"/>
        <v/>
      </c>
      <c r="B697" s="125" t="str">
        <f t="shared" ca="1" si="70"/>
        <v/>
      </c>
      <c r="C697" s="126" t="str">
        <f t="shared" ca="1" si="71"/>
        <v/>
      </c>
      <c r="D697" s="126" t="str">
        <f t="shared" ca="1" si="72"/>
        <v/>
      </c>
      <c r="F697" s="126" t="str">
        <f t="shared" ca="1" si="73"/>
        <v/>
      </c>
      <c r="G697" s="126" t="str">
        <f t="shared" ca="1" si="74"/>
        <v/>
      </c>
      <c r="H697" s="126" t="str">
        <f t="shared" ca="1" si="75"/>
        <v/>
      </c>
      <c r="J697" s="108"/>
    </row>
    <row r="698" spans="1:10" x14ac:dyDescent="0.35">
      <c r="A698" s="124" t="str">
        <f t="shared" ca="1" si="76"/>
        <v/>
      </c>
      <c r="B698" s="125" t="str">
        <f t="shared" ca="1" si="70"/>
        <v/>
      </c>
      <c r="C698" s="126" t="str">
        <f t="shared" ca="1" si="71"/>
        <v/>
      </c>
      <c r="D698" s="126" t="str">
        <f t="shared" ca="1" si="72"/>
        <v/>
      </c>
      <c r="F698" s="126" t="str">
        <f t="shared" ca="1" si="73"/>
        <v/>
      </c>
      <c r="G698" s="126" t="str">
        <f t="shared" ca="1" si="74"/>
        <v/>
      </c>
      <c r="H698" s="126" t="str">
        <f t="shared" ca="1" si="75"/>
        <v/>
      </c>
      <c r="J698" s="108"/>
    </row>
    <row r="699" spans="1:10" x14ac:dyDescent="0.35">
      <c r="A699" s="124" t="str">
        <f t="shared" ca="1" si="76"/>
        <v/>
      </c>
      <c r="B699" s="125" t="str">
        <f t="shared" ca="1" si="70"/>
        <v/>
      </c>
      <c r="C699" s="126" t="str">
        <f t="shared" ca="1" si="71"/>
        <v/>
      </c>
      <c r="D699" s="126" t="str">
        <f t="shared" ca="1" si="72"/>
        <v/>
      </c>
      <c r="F699" s="126" t="str">
        <f t="shared" ca="1" si="73"/>
        <v/>
      </c>
      <c r="G699" s="126" t="str">
        <f t="shared" ca="1" si="74"/>
        <v/>
      </c>
      <c r="H699" s="126" t="str">
        <f t="shared" ca="1" si="75"/>
        <v/>
      </c>
      <c r="J699" s="108"/>
    </row>
    <row r="700" spans="1:10" x14ac:dyDescent="0.35">
      <c r="A700" s="124" t="str">
        <f t="shared" ca="1" si="76"/>
        <v/>
      </c>
      <c r="B700" s="125" t="str">
        <f t="shared" ca="1" si="70"/>
        <v/>
      </c>
      <c r="C700" s="126" t="str">
        <f t="shared" ca="1" si="71"/>
        <v/>
      </c>
      <c r="D700" s="126" t="str">
        <f t="shared" ca="1" si="72"/>
        <v/>
      </c>
      <c r="F700" s="126" t="str">
        <f t="shared" ca="1" si="73"/>
        <v/>
      </c>
      <c r="G700" s="126" t="str">
        <f t="shared" ca="1" si="74"/>
        <v/>
      </c>
      <c r="H700" s="126" t="str">
        <f t="shared" ca="1" si="75"/>
        <v/>
      </c>
      <c r="J700" s="108"/>
    </row>
    <row r="701" spans="1:10" x14ac:dyDescent="0.35">
      <c r="A701" s="124" t="str">
        <f t="shared" ca="1" si="76"/>
        <v/>
      </c>
      <c r="B701" s="125" t="str">
        <f t="shared" ca="1" si="70"/>
        <v/>
      </c>
      <c r="C701" s="126" t="str">
        <f t="shared" ca="1" si="71"/>
        <v/>
      </c>
      <c r="D701" s="126" t="str">
        <f t="shared" ca="1" si="72"/>
        <v/>
      </c>
      <c r="F701" s="126" t="str">
        <f t="shared" ca="1" si="73"/>
        <v/>
      </c>
      <c r="G701" s="126" t="str">
        <f t="shared" ca="1" si="74"/>
        <v/>
      </c>
      <c r="H701" s="126" t="str">
        <f t="shared" ca="1" si="75"/>
        <v/>
      </c>
      <c r="J701" s="108"/>
    </row>
    <row r="702" spans="1:10" x14ac:dyDescent="0.35">
      <c r="A702" s="124" t="str">
        <f t="shared" ca="1" si="76"/>
        <v/>
      </c>
      <c r="B702" s="125" t="str">
        <f t="shared" ca="1" si="70"/>
        <v/>
      </c>
      <c r="C702" s="126" t="str">
        <f t="shared" ca="1" si="71"/>
        <v/>
      </c>
      <c r="D702" s="126" t="str">
        <f t="shared" ca="1" si="72"/>
        <v/>
      </c>
      <c r="F702" s="126" t="str">
        <f t="shared" ca="1" si="73"/>
        <v/>
      </c>
      <c r="G702" s="126" t="str">
        <f t="shared" ca="1" si="74"/>
        <v/>
      </c>
      <c r="H702" s="126" t="str">
        <f t="shared" ca="1" si="75"/>
        <v/>
      </c>
      <c r="J702" s="108"/>
    </row>
    <row r="703" spans="1:10" x14ac:dyDescent="0.35">
      <c r="A703" s="124" t="str">
        <f t="shared" ca="1" si="76"/>
        <v/>
      </c>
      <c r="B703" s="125" t="str">
        <f t="shared" ca="1" si="70"/>
        <v/>
      </c>
      <c r="C703" s="126" t="str">
        <f t="shared" ca="1" si="71"/>
        <v/>
      </c>
      <c r="D703" s="126" t="str">
        <f t="shared" ca="1" si="72"/>
        <v/>
      </c>
      <c r="F703" s="126" t="str">
        <f t="shared" ca="1" si="73"/>
        <v/>
      </c>
      <c r="G703" s="126" t="str">
        <f t="shared" ca="1" si="74"/>
        <v/>
      </c>
      <c r="H703" s="126" t="str">
        <f t="shared" ca="1" si="75"/>
        <v/>
      </c>
      <c r="J703" s="108"/>
    </row>
    <row r="704" spans="1:10" x14ac:dyDescent="0.35">
      <c r="A704" s="124" t="str">
        <f t="shared" ca="1" si="76"/>
        <v/>
      </c>
      <c r="B704" s="125" t="str">
        <f t="shared" ca="1" si="70"/>
        <v/>
      </c>
      <c r="C704" s="126" t="str">
        <f t="shared" ca="1" si="71"/>
        <v/>
      </c>
      <c r="D704" s="126" t="str">
        <f t="shared" ca="1" si="72"/>
        <v/>
      </c>
      <c r="F704" s="126" t="str">
        <f t="shared" ca="1" si="73"/>
        <v/>
      </c>
      <c r="G704" s="126" t="str">
        <f t="shared" ca="1" si="74"/>
        <v/>
      </c>
      <c r="H704" s="126" t="str">
        <f t="shared" ca="1" si="75"/>
        <v/>
      </c>
      <c r="J704" s="108"/>
    </row>
    <row r="705" spans="1:10" x14ac:dyDescent="0.35">
      <c r="A705" s="124" t="str">
        <f t="shared" ca="1" si="76"/>
        <v/>
      </c>
      <c r="B705" s="125" t="str">
        <f t="shared" ca="1" si="70"/>
        <v/>
      </c>
      <c r="C705" s="126" t="str">
        <f t="shared" ca="1" si="71"/>
        <v/>
      </c>
      <c r="D705" s="126" t="str">
        <f t="shared" ca="1" si="72"/>
        <v/>
      </c>
      <c r="F705" s="126" t="str">
        <f t="shared" ca="1" si="73"/>
        <v/>
      </c>
      <c r="G705" s="126" t="str">
        <f t="shared" ca="1" si="74"/>
        <v/>
      </c>
      <c r="H705" s="126" t="str">
        <f t="shared" ca="1" si="75"/>
        <v/>
      </c>
      <c r="J705" s="108"/>
    </row>
    <row r="706" spans="1:10" x14ac:dyDescent="0.35">
      <c r="A706" s="124" t="str">
        <f t="shared" ca="1" si="76"/>
        <v/>
      </c>
      <c r="B706" s="125" t="str">
        <f t="shared" ca="1" si="70"/>
        <v/>
      </c>
      <c r="C706" s="126" t="str">
        <f t="shared" ca="1" si="71"/>
        <v/>
      </c>
      <c r="D706" s="126" t="str">
        <f t="shared" ca="1" si="72"/>
        <v/>
      </c>
      <c r="F706" s="126" t="str">
        <f t="shared" ca="1" si="73"/>
        <v/>
      </c>
      <c r="G706" s="126" t="str">
        <f t="shared" ca="1" si="74"/>
        <v/>
      </c>
      <c r="H706" s="126" t="str">
        <f t="shared" ca="1" si="75"/>
        <v/>
      </c>
      <c r="J706" s="108"/>
    </row>
    <row r="707" spans="1:10" x14ac:dyDescent="0.35">
      <c r="A707" s="124" t="str">
        <f t="shared" ca="1" si="76"/>
        <v/>
      </c>
      <c r="B707" s="125" t="str">
        <f t="shared" ca="1" si="70"/>
        <v/>
      </c>
      <c r="C707" s="126" t="str">
        <f t="shared" ca="1" si="71"/>
        <v/>
      </c>
      <c r="D707" s="126" t="str">
        <f t="shared" ca="1" si="72"/>
        <v/>
      </c>
      <c r="F707" s="126" t="str">
        <f t="shared" ca="1" si="73"/>
        <v/>
      </c>
      <c r="G707" s="126" t="str">
        <f t="shared" ca="1" si="74"/>
        <v/>
      </c>
      <c r="H707" s="126" t="str">
        <f t="shared" ca="1" si="75"/>
        <v/>
      </c>
      <c r="J707" s="108"/>
    </row>
    <row r="708" spans="1:10" x14ac:dyDescent="0.35">
      <c r="A708" s="124" t="str">
        <f t="shared" ca="1" si="76"/>
        <v/>
      </c>
      <c r="B708" s="125" t="str">
        <f t="shared" ca="1" si="70"/>
        <v/>
      </c>
      <c r="C708" s="126" t="str">
        <f t="shared" ca="1" si="71"/>
        <v/>
      </c>
      <c r="D708" s="126" t="str">
        <f t="shared" ca="1" si="72"/>
        <v/>
      </c>
      <c r="F708" s="126" t="str">
        <f t="shared" ca="1" si="73"/>
        <v/>
      </c>
      <c r="G708" s="126" t="str">
        <f t="shared" ca="1" si="74"/>
        <v/>
      </c>
      <c r="H708" s="126" t="str">
        <f t="shared" ca="1" si="75"/>
        <v/>
      </c>
      <c r="J708" s="108"/>
    </row>
    <row r="709" spans="1:10" x14ac:dyDescent="0.35">
      <c r="A709" s="124" t="str">
        <f t="shared" ca="1" si="76"/>
        <v/>
      </c>
      <c r="B709" s="125" t="str">
        <f t="shared" ca="1" si="70"/>
        <v/>
      </c>
      <c r="C709" s="126" t="str">
        <f t="shared" ca="1" si="71"/>
        <v/>
      </c>
      <c r="D709" s="126" t="str">
        <f t="shared" ca="1" si="72"/>
        <v/>
      </c>
      <c r="F709" s="126" t="str">
        <f t="shared" ca="1" si="73"/>
        <v/>
      </c>
      <c r="G709" s="126" t="str">
        <f t="shared" ca="1" si="74"/>
        <v/>
      </c>
      <c r="H709" s="126" t="str">
        <f t="shared" ca="1" si="75"/>
        <v/>
      </c>
      <c r="J709" s="108"/>
    </row>
    <row r="710" spans="1:10" x14ac:dyDescent="0.35">
      <c r="A710" s="124" t="str">
        <f t="shared" ca="1" si="76"/>
        <v/>
      </c>
      <c r="B710" s="125" t="str">
        <f t="shared" ca="1" si="70"/>
        <v/>
      </c>
      <c r="C710" s="126" t="str">
        <f t="shared" ca="1" si="71"/>
        <v/>
      </c>
      <c r="D710" s="126" t="str">
        <f t="shared" ca="1" si="72"/>
        <v/>
      </c>
      <c r="F710" s="126" t="str">
        <f t="shared" ca="1" si="73"/>
        <v/>
      </c>
      <c r="G710" s="126" t="str">
        <f t="shared" ca="1" si="74"/>
        <v/>
      </c>
      <c r="H710" s="126" t="str">
        <f t="shared" ca="1" si="75"/>
        <v/>
      </c>
      <c r="J710" s="108"/>
    </row>
    <row r="711" spans="1:10" x14ac:dyDescent="0.35">
      <c r="A711" s="124" t="str">
        <f t="shared" ca="1" si="76"/>
        <v/>
      </c>
      <c r="B711" s="125" t="str">
        <f t="shared" ca="1" si="70"/>
        <v/>
      </c>
      <c r="C711" s="126" t="str">
        <f t="shared" ca="1" si="71"/>
        <v/>
      </c>
      <c r="D711" s="126" t="str">
        <f t="shared" ca="1" si="72"/>
        <v/>
      </c>
      <c r="F711" s="126" t="str">
        <f t="shared" ca="1" si="73"/>
        <v/>
      </c>
      <c r="G711" s="126" t="str">
        <f t="shared" ca="1" si="74"/>
        <v/>
      </c>
      <c r="H711" s="126" t="str">
        <f t="shared" ca="1" si="75"/>
        <v/>
      </c>
      <c r="J711" s="108"/>
    </row>
    <row r="712" spans="1:10" x14ac:dyDescent="0.35">
      <c r="A712" s="124" t="str">
        <f t="shared" ca="1" si="76"/>
        <v/>
      </c>
      <c r="B712" s="125" t="str">
        <f t="shared" ca="1" si="70"/>
        <v/>
      </c>
      <c r="C712" s="126" t="str">
        <f t="shared" ca="1" si="71"/>
        <v/>
      </c>
      <c r="D712" s="126" t="str">
        <f t="shared" ca="1" si="72"/>
        <v/>
      </c>
      <c r="F712" s="126" t="str">
        <f t="shared" ca="1" si="73"/>
        <v/>
      </c>
      <c r="G712" s="126" t="str">
        <f t="shared" ca="1" si="74"/>
        <v/>
      </c>
      <c r="H712" s="126" t="str">
        <f t="shared" ca="1" si="75"/>
        <v/>
      </c>
      <c r="J712" s="108"/>
    </row>
    <row r="713" spans="1:10" x14ac:dyDescent="0.35">
      <c r="A713" s="124" t="str">
        <f t="shared" ca="1" si="76"/>
        <v/>
      </c>
      <c r="B713" s="125" t="str">
        <f t="shared" ca="1" si="70"/>
        <v/>
      </c>
      <c r="C713" s="126" t="str">
        <f t="shared" ca="1" si="71"/>
        <v/>
      </c>
      <c r="D713" s="126" t="str">
        <f t="shared" ca="1" si="72"/>
        <v/>
      </c>
      <c r="F713" s="126" t="str">
        <f t="shared" ca="1" si="73"/>
        <v/>
      </c>
      <c r="G713" s="126" t="str">
        <f t="shared" ca="1" si="74"/>
        <v/>
      </c>
      <c r="H713" s="126" t="str">
        <f t="shared" ca="1" si="75"/>
        <v/>
      </c>
      <c r="J713" s="108"/>
    </row>
    <row r="714" spans="1:10" x14ac:dyDescent="0.35">
      <c r="A714" s="124" t="str">
        <f t="shared" ca="1" si="76"/>
        <v/>
      </c>
      <c r="B714" s="125" t="str">
        <f t="shared" ca="1" si="70"/>
        <v/>
      </c>
      <c r="C714" s="126" t="str">
        <f t="shared" ca="1" si="71"/>
        <v/>
      </c>
      <c r="D714" s="126" t="str">
        <f t="shared" ca="1" si="72"/>
        <v/>
      </c>
      <c r="F714" s="126" t="str">
        <f t="shared" ca="1" si="73"/>
        <v/>
      </c>
      <c r="G714" s="126" t="str">
        <f t="shared" ca="1" si="74"/>
        <v/>
      </c>
      <c r="H714" s="126" t="str">
        <f t="shared" ca="1" si="75"/>
        <v/>
      </c>
      <c r="J714" s="108"/>
    </row>
    <row r="715" spans="1:10" x14ac:dyDescent="0.35">
      <c r="A715" s="124" t="str">
        <f t="shared" ca="1" si="76"/>
        <v/>
      </c>
      <c r="B715" s="125" t="str">
        <f t="shared" ca="1" si="70"/>
        <v/>
      </c>
      <c r="C715" s="126" t="str">
        <f t="shared" ca="1" si="71"/>
        <v/>
      </c>
      <c r="D715" s="126" t="str">
        <f t="shared" ca="1" si="72"/>
        <v/>
      </c>
      <c r="F715" s="126" t="str">
        <f t="shared" ca="1" si="73"/>
        <v/>
      </c>
      <c r="G715" s="126" t="str">
        <f t="shared" ca="1" si="74"/>
        <v/>
      </c>
      <c r="H715" s="126" t="str">
        <f t="shared" ca="1" si="75"/>
        <v/>
      </c>
      <c r="J715" s="108"/>
    </row>
    <row r="716" spans="1:10" x14ac:dyDescent="0.35">
      <c r="A716" s="124" t="str">
        <f t="shared" ca="1" si="76"/>
        <v/>
      </c>
      <c r="B716" s="125" t="str">
        <f t="shared" ca="1" si="70"/>
        <v/>
      </c>
      <c r="C716" s="126" t="str">
        <f t="shared" ca="1" si="71"/>
        <v/>
      </c>
      <c r="D716" s="126" t="str">
        <f t="shared" ca="1" si="72"/>
        <v/>
      </c>
      <c r="F716" s="126" t="str">
        <f t="shared" ca="1" si="73"/>
        <v/>
      </c>
      <c r="G716" s="126" t="str">
        <f t="shared" ca="1" si="74"/>
        <v/>
      </c>
      <c r="H716" s="126" t="str">
        <f t="shared" ca="1" si="75"/>
        <v/>
      </c>
      <c r="J716" s="108"/>
    </row>
    <row r="717" spans="1:10" x14ac:dyDescent="0.35">
      <c r="A717" s="124" t="str">
        <f t="shared" ca="1" si="76"/>
        <v/>
      </c>
      <c r="B717" s="125" t="str">
        <f t="shared" ca="1" si="70"/>
        <v/>
      </c>
      <c r="C717" s="126" t="str">
        <f t="shared" ca="1" si="71"/>
        <v/>
      </c>
      <c r="D717" s="126" t="str">
        <f t="shared" ca="1" si="72"/>
        <v/>
      </c>
      <c r="F717" s="126" t="str">
        <f t="shared" ca="1" si="73"/>
        <v/>
      </c>
      <c r="G717" s="126" t="str">
        <f t="shared" ca="1" si="74"/>
        <v/>
      </c>
      <c r="H717" s="126" t="str">
        <f t="shared" ca="1" si="75"/>
        <v/>
      </c>
      <c r="J717" s="108"/>
    </row>
    <row r="718" spans="1:10" x14ac:dyDescent="0.35">
      <c r="A718" s="124" t="str">
        <f t="shared" ca="1" si="76"/>
        <v/>
      </c>
      <c r="B718" s="125" t="str">
        <f t="shared" ca="1" si="70"/>
        <v/>
      </c>
      <c r="C718" s="126" t="str">
        <f t="shared" ca="1" si="71"/>
        <v/>
      </c>
      <c r="D718" s="126" t="str">
        <f t="shared" ca="1" si="72"/>
        <v/>
      </c>
      <c r="F718" s="126" t="str">
        <f t="shared" ca="1" si="73"/>
        <v/>
      </c>
      <c r="G718" s="126" t="str">
        <f t="shared" ca="1" si="74"/>
        <v/>
      </c>
      <c r="H718" s="126" t="str">
        <f t="shared" ca="1" si="75"/>
        <v/>
      </c>
      <c r="J718" s="108"/>
    </row>
    <row r="719" spans="1:10" x14ac:dyDescent="0.35">
      <c r="A719" s="124" t="str">
        <f t="shared" ca="1" si="76"/>
        <v/>
      </c>
      <c r="B719" s="125" t="str">
        <f t="shared" ca="1" si="70"/>
        <v/>
      </c>
      <c r="C719" s="126" t="str">
        <f t="shared" ca="1" si="71"/>
        <v/>
      </c>
      <c r="D719" s="126" t="str">
        <f t="shared" ca="1" si="72"/>
        <v/>
      </c>
      <c r="F719" s="126" t="str">
        <f t="shared" ca="1" si="73"/>
        <v/>
      </c>
      <c r="G719" s="126" t="str">
        <f t="shared" ca="1" si="74"/>
        <v/>
      </c>
      <c r="H719" s="126" t="str">
        <f t="shared" ca="1" si="75"/>
        <v/>
      </c>
      <c r="J719" s="108"/>
    </row>
    <row r="720" spans="1:10" x14ac:dyDescent="0.35">
      <c r="A720" s="124" t="str">
        <f t="shared" ca="1" si="76"/>
        <v/>
      </c>
      <c r="B720" s="125" t="str">
        <f t="shared" ca="1" si="70"/>
        <v/>
      </c>
      <c r="C720" s="126" t="str">
        <f t="shared" ca="1" si="71"/>
        <v/>
      </c>
      <c r="D720" s="126" t="str">
        <f t="shared" ca="1" si="72"/>
        <v/>
      </c>
      <c r="F720" s="126" t="str">
        <f t="shared" ca="1" si="73"/>
        <v/>
      </c>
      <c r="G720" s="126" t="str">
        <f t="shared" ca="1" si="74"/>
        <v/>
      </c>
      <c r="H720" s="126" t="str">
        <f t="shared" ca="1" si="75"/>
        <v/>
      </c>
      <c r="J720" s="108"/>
    </row>
    <row r="721" spans="1:10" x14ac:dyDescent="0.35">
      <c r="A721" s="124" t="str">
        <f t="shared" ca="1" si="76"/>
        <v/>
      </c>
      <c r="B721" s="125" t="str">
        <f t="shared" ca="1" si="70"/>
        <v/>
      </c>
      <c r="C721" s="126" t="str">
        <f t="shared" ca="1" si="71"/>
        <v/>
      </c>
      <c r="D721" s="126" t="str">
        <f t="shared" ca="1" si="72"/>
        <v/>
      </c>
      <c r="F721" s="126" t="str">
        <f t="shared" ca="1" si="73"/>
        <v/>
      </c>
      <c r="G721" s="126" t="str">
        <f t="shared" ca="1" si="74"/>
        <v/>
      </c>
      <c r="H721" s="126" t="str">
        <f t="shared" ca="1" si="75"/>
        <v/>
      </c>
      <c r="J721" s="108"/>
    </row>
    <row r="722" spans="1:10" x14ac:dyDescent="0.35">
      <c r="A722" s="124" t="str">
        <f t="shared" ca="1" si="76"/>
        <v/>
      </c>
      <c r="B722" s="125" t="str">
        <f t="shared" ca="1" si="70"/>
        <v/>
      </c>
      <c r="C722" s="126" t="str">
        <f t="shared" ca="1" si="71"/>
        <v/>
      </c>
      <c r="D722" s="126" t="str">
        <f t="shared" ca="1" si="72"/>
        <v/>
      </c>
      <c r="F722" s="126" t="str">
        <f t="shared" ca="1" si="73"/>
        <v/>
      </c>
      <c r="G722" s="126" t="str">
        <f t="shared" ca="1" si="74"/>
        <v/>
      </c>
      <c r="H722" s="126" t="str">
        <f t="shared" ca="1" si="75"/>
        <v/>
      </c>
      <c r="J722" s="108"/>
    </row>
    <row r="723" spans="1:10" x14ac:dyDescent="0.35">
      <c r="A723" s="124" t="str">
        <f t="shared" ca="1" si="76"/>
        <v/>
      </c>
      <c r="B723" s="125" t="str">
        <f t="shared" ca="1" si="70"/>
        <v/>
      </c>
      <c r="C723" s="126" t="str">
        <f t="shared" ca="1" si="71"/>
        <v/>
      </c>
      <c r="D723" s="126" t="str">
        <f t="shared" ca="1" si="72"/>
        <v/>
      </c>
      <c r="F723" s="126" t="str">
        <f t="shared" ca="1" si="73"/>
        <v/>
      </c>
      <c r="G723" s="126" t="str">
        <f t="shared" ca="1" si="74"/>
        <v/>
      </c>
      <c r="H723" s="126" t="str">
        <f t="shared" ca="1" si="75"/>
        <v/>
      </c>
      <c r="J723" s="108"/>
    </row>
    <row r="724" spans="1:10" x14ac:dyDescent="0.35">
      <c r="A724" s="124" t="str">
        <f t="shared" ca="1" si="76"/>
        <v/>
      </c>
      <c r="B724" s="125" t="str">
        <f t="shared" ref="B724:B787" ca="1" si="77">IF(A724="","",IF($K$13=26,(A724-1)*14+$D$9,IF($K$13=52,(A724-1)*7+$D$9,DATE(YEAR($D$9),MONTH($D$9)+(A724-1)*$L$13,IF($K$13=24,IF((MOD(A724-1,2))=1,DAY($D$9)+14,DAY($D$9)),DAY($D$9))))))</f>
        <v/>
      </c>
      <c r="C724" s="126" t="str">
        <f t="shared" ref="C724:C787" ca="1" si="78">IF(A724="","",IF(A724=$D$12,H723+D724,IF(IF($E$15,$D$15,$D$14)&gt;H723+D724,H723+D724,IF($E$15,$D$15,$D$14))))</f>
        <v/>
      </c>
      <c r="D724" s="126" t="str">
        <f t="shared" ref="D724:D787" ca="1" si="79">IF(B724="","",IF(roundOpt,ROUND((B724-B723)*$H$5*G723,2),(B724-B723)*$H$5*G723))</f>
        <v/>
      </c>
      <c r="F724" s="126" t="str">
        <f t="shared" ref="F724:F787" ca="1" si="80">IF(B724="","",IF(C724&gt;F723+D724,0,F723+D724-C724))</f>
        <v/>
      </c>
      <c r="G724" s="126" t="str">
        <f t="shared" ref="G724:G787" ca="1" si="81">IF(B724="","",IF(C724&gt;D724+F723,G723+F723+D724-C724,G723))</f>
        <v/>
      </c>
      <c r="H724" s="126" t="str">
        <f t="shared" ref="H724:H787" ca="1" si="82">IF(B724="","",G724+F724)</f>
        <v/>
      </c>
      <c r="J724" s="108"/>
    </row>
    <row r="725" spans="1:10" x14ac:dyDescent="0.35">
      <c r="A725" s="124" t="str">
        <f t="shared" ca="1" si="76"/>
        <v/>
      </c>
      <c r="B725" s="125" t="str">
        <f t="shared" ca="1" si="77"/>
        <v/>
      </c>
      <c r="C725" s="126" t="str">
        <f t="shared" ca="1" si="78"/>
        <v/>
      </c>
      <c r="D725" s="126" t="str">
        <f t="shared" ca="1" si="79"/>
        <v/>
      </c>
      <c r="F725" s="126" t="str">
        <f t="shared" ca="1" si="80"/>
        <v/>
      </c>
      <c r="G725" s="126" t="str">
        <f t="shared" ca="1" si="81"/>
        <v/>
      </c>
      <c r="H725" s="126" t="str">
        <f t="shared" ca="1" si="82"/>
        <v/>
      </c>
      <c r="J725" s="108"/>
    </row>
    <row r="726" spans="1:10" x14ac:dyDescent="0.35">
      <c r="A726" s="124" t="str">
        <f t="shared" ref="A726:A789" ca="1" si="83">IF(OR(H725&lt;=0,H725=""),"",OFFSET(A726,-1,0,1,1)+1)</f>
        <v/>
      </c>
      <c r="B726" s="125" t="str">
        <f t="shared" ca="1" si="77"/>
        <v/>
      </c>
      <c r="C726" s="126" t="str">
        <f t="shared" ca="1" si="78"/>
        <v/>
      </c>
      <c r="D726" s="126" t="str">
        <f t="shared" ca="1" si="79"/>
        <v/>
      </c>
      <c r="F726" s="126" t="str">
        <f t="shared" ca="1" si="80"/>
        <v/>
      </c>
      <c r="G726" s="126" t="str">
        <f t="shared" ca="1" si="81"/>
        <v/>
      </c>
      <c r="H726" s="126" t="str">
        <f t="shared" ca="1" si="82"/>
        <v/>
      </c>
      <c r="J726" s="108"/>
    </row>
    <row r="727" spans="1:10" x14ac:dyDescent="0.35">
      <c r="A727" s="124" t="str">
        <f t="shared" ca="1" si="83"/>
        <v/>
      </c>
      <c r="B727" s="125" t="str">
        <f t="shared" ca="1" si="77"/>
        <v/>
      </c>
      <c r="C727" s="126" t="str">
        <f t="shared" ca="1" si="78"/>
        <v/>
      </c>
      <c r="D727" s="126" t="str">
        <f t="shared" ca="1" si="79"/>
        <v/>
      </c>
      <c r="F727" s="126" t="str">
        <f t="shared" ca="1" si="80"/>
        <v/>
      </c>
      <c r="G727" s="126" t="str">
        <f t="shared" ca="1" si="81"/>
        <v/>
      </c>
      <c r="H727" s="126" t="str">
        <f t="shared" ca="1" si="82"/>
        <v/>
      </c>
      <c r="J727" s="108"/>
    </row>
    <row r="728" spans="1:10" x14ac:dyDescent="0.35">
      <c r="A728" s="124" t="str">
        <f t="shared" ca="1" si="83"/>
        <v/>
      </c>
      <c r="B728" s="125" t="str">
        <f t="shared" ca="1" si="77"/>
        <v/>
      </c>
      <c r="C728" s="126" t="str">
        <f t="shared" ca="1" si="78"/>
        <v/>
      </c>
      <c r="D728" s="126" t="str">
        <f t="shared" ca="1" si="79"/>
        <v/>
      </c>
      <c r="F728" s="126" t="str">
        <f t="shared" ca="1" si="80"/>
        <v/>
      </c>
      <c r="G728" s="126" t="str">
        <f t="shared" ca="1" si="81"/>
        <v/>
      </c>
      <c r="H728" s="126" t="str">
        <f t="shared" ca="1" si="82"/>
        <v/>
      </c>
      <c r="J728" s="108"/>
    </row>
    <row r="729" spans="1:10" x14ac:dyDescent="0.35">
      <c r="A729" s="124" t="str">
        <f t="shared" ca="1" si="83"/>
        <v/>
      </c>
      <c r="B729" s="125" t="str">
        <f t="shared" ca="1" si="77"/>
        <v/>
      </c>
      <c r="C729" s="126" t="str">
        <f t="shared" ca="1" si="78"/>
        <v/>
      </c>
      <c r="D729" s="126" t="str">
        <f t="shared" ca="1" si="79"/>
        <v/>
      </c>
      <c r="F729" s="126" t="str">
        <f t="shared" ca="1" si="80"/>
        <v/>
      </c>
      <c r="G729" s="126" t="str">
        <f t="shared" ca="1" si="81"/>
        <v/>
      </c>
      <c r="H729" s="126" t="str">
        <f t="shared" ca="1" si="82"/>
        <v/>
      </c>
      <c r="J729" s="108"/>
    </row>
    <row r="730" spans="1:10" x14ac:dyDescent="0.35">
      <c r="A730" s="124" t="str">
        <f t="shared" ca="1" si="83"/>
        <v/>
      </c>
      <c r="B730" s="125" t="str">
        <f t="shared" ca="1" si="77"/>
        <v/>
      </c>
      <c r="C730" s="126" t="str">
        <f t="shared" ca="1" si="78"/>
        <v/>
      </c>
      <c r="D730" s="126" t="str">
        <f t="shared" ca="1" si="79"/>
        <v/>
      </c>
      <c r="F730" s="126" t="str">
        <f t="shared" ca="1" si="80"/>
        <v/>
      </c>
      <c r="G730" s="126" t="str">
        <f t="shared" ca="1" si="81"/>
        <v/>
      </c>
      <c r="H730" s="126" t="str">
        <f t="shared" ca="1" si="82"/>
        <v/>
      </c>
      <c r="J730" s="108"/>
    </row>
    <row r="731" spans="1:10" x14ac:dyDescent="0.35">
      <c r="A731" s="124" t="str">
        <f t="shared" ca="1" si="83"/>
        <v/>
      </c>
      <c r="B731" s="125" t="str">
        <f t="shared" ca="1" si="77"/>
        <v/>
      </c>
      <c r="C731" s="126" t="str">
        <f t="shared" ca="1" si="78"/>
        <v/>
      </c>
      <c r="D731" s="126" t="str">
        <f t="shared" ca="1" si="79"/>
        <v/>
      </c>
      <c r="F731" s="126" t="str">
        <f t="shared" ca="1" si="80"/>
        <v/>
      </c>
      <c r="G731" s="126" t="str">
        <f t="shared" ca="1" si="81"/>
        <v/>
      </c>
      <c r="H731" s="126" t="str">
        <f t="shared" ca="1" si="82"/>
        <v/>
      </c>
      <c r="J731" s="108"/>
    </row>
    <row r="732" spans="1:10" x14ac:dyDescent="0.35">
      <c r="A732" s="124" t="str">
        <f t="shared" ca="1" si="83"/>
        <v/>
      </c>
      <c r="B732" s="125" t="str">
        <f t="shared" ca="1" si="77"/>
        <v/>
      </c>
      <c r="C732" s="126" t="str">
        <f t="shared" ca="1" si="78"/>
        <v/>
      </c>
      <c r="D732" s="126" t="str">
        <f t="shared" ca="1" si="79"/>
        <v/>
      </c>
      <c r="F732" s="126" t="str">
        <f t="shared" ca="1" si="80"/>
        <v/>
      </c>
      <c r="G732" s="126" t="str">
        <f t="shared" ca="1" si="81"/>
        <v/>
      </c>
      <c r="H732" s="126" t="str">
        <f t="shared" ca="1" si="82"/>
        <v/>
      </c>
      <c r="J732" s="108"/>
    </row>
    <row r="733" spans="1:10" x14ac:dyDescent="0.35">
      <c r="A733" s="124" t="str">
        <f t="shared" ca="1" si="83"/>
        <v/>
      </c>
      <c r="B733" s="125" t="str">
        <f t="shared" ca="1" si="77"/>
        <v/>
      </c>
      <c r="C733" s="126" t="str">
        <f t="shared" ca="1" si="78"/>
        <v/>
      </c>
      <c r="D733" s="126" t="str">
        <f t="shared" ca="1" si="79"/>
        <v/>
      </c>
      <c r="F733" s="126" t="str">
        <f t="shared" ca="1" si="80"/>
        <v/>
      </c>
      <c r="G733" s="126" t="str">
        <f t="shared" ca="1" si="81"/>
        <v/>
      </c>
      <c r="H733" s="126" t="str">
        <f t="shared" ca="1" si="82"/>
        <v/>
      </c>
      <c r="J733" s="108"/>
    </row>
    <row r="734" spans="1:10" x14ac:dyDescent="0.35">
      <c r="A734" s="124" t="str">
        <f t="shared" ca="1" si="83"/>
        <v/>
      </c>
      <c r="B734" s="125" t="str">
        <f t="shared" ca="1" si="77"/>
        <v/>
      </c>
      <c r="C734" s="126" t="str">
        <f t="shared" ca="1" si="78"/>
        <v/>
      </c>
      <c r="D734" s="126" t="str">
        <f t="shared" ca="1" si="79"/>
        <v/>
      </c>
      <c r="F734" s="126" t="str">
        <f t="shared" ca="1" si="80"/>
        <v/>
      </c>
      <c r="G734" s="126" t="str">
        <f t="shared" ca="1" si="81"/>
        <v/>
      </c>
      <c r="H734" s="126" t="str">
        <f t="shared" ca="1" si="82"/>
        <v/>
      </c>
      <c r="J734" s="108"/>
    </row>
    <row r="735" spans="1:10" x14ac:dyDescent="0.35">
      <c r="A735" s="124" t="str">
        <f t="shared" ca="1" si="83"/>
        <v/>
      </c>
      <c r="B735" s="125" t="str">
        <f t="shared" ca="1" si="77"/>
        <v/>
      </c>
      <c r="C735" s="126" t="str">
        <f t="shared" ca="1" si="78"/>
        <v/>
      </c>
      <c r="D735" s="126" t="str">
        <f t="shared" ca="1" si="79"/>
        <v/>
      </c>
      <c r="F735" s="126" t="str">
        <f t="shared" ca="1" si="80"/>
        <v/>
      </c>
      <c r="G735" s="126" t="str">
        <f t="shared" ca="1" si="81"/>
        <v/>
      </c>
      <c r="H735" s="126" t="str">
        <f t="shared" ca="1" si="82"/>
        <v/>
      </c>
      <c r="J735" s="108"/>
    </row>
    <row r="736" spans="1:10" x14ac:dyDescent="0.35">
      <c r="A736" s="124" t="str">
        <f t="shared" ca="1" si="83"/>
        <v/>
      </c>
      <c r="B736" s="125" t="str">
        <f t="shared" ca="1" si="77"/>
        <v/>
      </c>
      <c r="C736" s="126" t="str">
        <f t="shared" ca="1" si="78"/>
        <v/>
      </c>
      <c r="D736" s="126" t="str">
        <f t="shared" ca="1" si="79"/>
        <v/>
      </c>
      <c r="F736" s="126" t="str">
        <f t="shared" ca="1" si="80"/>
        <v/>
      </c>
      <c r="G736" s="126" t="str">
        <f t="shared" ca="1" si="81"/>
        <v/>
      </c>
      <c r="H736" s="126" t="str">
        <f t="shared" ca="1" si="82"/>
        <v/>
      </c>
      <c r="J736" s="108"/>
    </row>
    <row r="737" spans="1:10" x14ac:dyDescent="0.35">
      <c r="A737" s="124" t="str">
        <f t="shared" ca="1" si="83"/>
        <v/>
      </c>
      <c r="B737" s="125" t="str">
        <f t="shared" ca="1" si="77"/>
        <v/>
      </c>
      <c r="C737" s="126" t="str">
        <f t="shared" ca="1" si="78"/>
        <v/>
      </c>
      <c r="D737" s="126" t="str">
        <f t="shared" ca="1" si="79"/>
        <v/>
      </c>
      <c r="F737" s="126" t="str">
        <f t="shared" ca="1" si="80"/>
        <v/>
      </c>
      <c r="G737" s="126" t="str">
        <f t="shared" ca="1" si="81"/>
        <v/>
      </c>
      <c r="H737" s="126" t="str">
        <f t="shared" ca="1" si="82"/>
        <v/>
      </c>
      <c r="J737" s="108"/>
    </row>
    <row r="738" spans="1:10" x14ac:dyDescent="0.35">
      <c r="A738" s="124" t="str">
        <f t="shared" ca="1" si="83"/>
        <v/>
      </c>
      <c r="B738" s="125" t="str">
        <f t="shared" ca="1" si="77"/>
        <v/>
      </c>
      <c r="C738" s="126" t="str">
        <f t="shared" ca="1" si="78"/>
        <v/>
      </c>
      <c r="D738" s="126" t="str">
        <f t="shared" ca="1" si="79"/>
        <v/>
      </c>
      <c r="F738" s="126" t="str">
        <f t="shared" ca="1" si="80"/>
        <v/>
      </c>
      <c r="G738" s="126" t="str">
        <f t="shared" ca="1" si="81"/>
        <v/>
      </c>
      <c r="H738" s="126" t="str">
        <f t="shared" ca="1" si="82"/>
        <v/>
      </c>
      <c r="J738" s="108"/>
    </row>
    <row r="739" spans="1:10" x14ac:dyDescent="0.35">
      <c r="A739" s="124" t="str">
        <f t="shared" ca="1" si="83"/>
        <v/>
      </c>
      <c r="B739" s="125" t="str">
        <f t="shared" ca="1" si="77"/>
        <v/>
      </c>
      <c r="C739" s="126" t="str">
        <f t="shared" ca="1" si="78"/>
        <v/>
      </c>
      <c r="D739" s="126" t="str">
        <f t="shared" ca="1" si="79"/>
        <v/>
      </c>
      <c r="F739" s="126" t="str">
        <f t="shared" ca="1" si="80"/>
        <v/>
      </c>
      <c r="G739" s="126" t="str">
        <f t="shared" ca="1" si="81"/>
        <v/>
      </c>
      <c r="H739" s="126" t="str">
        <f t="shared" ca="1" si="82"/>
        <v/>
      </c>
      <c r="J739" s="108"/>
    </row>
    <row r="740" spans="1:10" x14ac:dyDescent="0.35">
      <c r="A740" s="124" t="str">
        <f t="shared" ca="1" si="83"/>
        <v/>
      </c>
      <c r="B740" s="125" t="str">
        <f t="shared" ca="1" si="77"/>
        <v/>
      </c>
      <c r="C740" s="126" t="str">
        <f t="shared" ca="1" si="78"/>
        <v/>
      </c>
      <c r="D740" s="126" t="str">
        <f t="shared" ca="1" si="79"/>
        <v/>
      </c>
      <c r="F740" s="126" t="str">
        <f t="shared" ca="1" si="80"/>
        <v/>
      </c>
      <c r="G740" s="126" t="str">
        <f t="shared" ca="1" si="81"/>
        <v/>
      </c>
      <c r="H740" s="126" t="str">
        <f t="shared" ca="1" si="82"/>
        <v/>
      </c>
      <c r="J740" s="108"/>
    </row>
    <row r="741" spans="1:10" x14ac:dyDescent="0.35">
      <c r="A741" s="124" t="str">
        <f t="shared" ca="1" si="83"/>
        <v/>
      </c>
      <c r="B741" s="125" t="str">
        <f t="shared" ca="1" si="77"/>
        <v/>
      </c>
      <c r="C741" s="126" t="str">
        <f t="shared" ca="1" si="78"/>
        <v/>
      </c>
      <c r="D741" s="126" t="str">
        <f t="shared" ca="1" si="79"/>
        <v/>
      </c>
      <c r="F741" s="126" t="str">
        <f t="shared" ca="1" si="80"/>
        <v/>
      </c>
      <c r="G741" s="126" t="str">
        <f t="shared" ca="1" si="81"/>
        <v/>
      </c>
      <c r="H741" s="126" t="str">
        <f t="shared" ca="1" si="82"/>
        <v/>
      </c>
      <c r="J741" s="108"/>
    </row>
    <row r="742" spans="1:10" x14ac:dyDescent="0.35">
      <c r="A742" s="124" t="str">
        <f t="shared" ca="1" si="83"/>
        <v/>
      </c>
      <c r="B742" s="125" t="str">
        <f t="shared" ca="1" si="77"/>
        <v/>
      </c>
      <c r="C742" s="126" t="str">
        <f t="shared" ca="1" si="78"/>
        <v/>
      </c>
      <c r="D742" s="126" t="str">
        <f t="shared" ca="1" si="79"/>
        <v/>
      </c>
      <c r="F742" s="126" t="str">
        <f t="shared" ca="1" si="80"/>
        <v/>
      </c>
      <c r="G742" s="126" t="str">
        <f t="shared" ca="1" si="81"/>
        <v/>
      </c>
      <c r="H742" s="126" t="str">
        <f t="shared" ca="1" si="82"/>
        <v/>
      </c>
      <c r="J742" s="108"/>
    </row>
    <row r="743" spans="1:10" x14ac:dyDescent="0.35">
      <c r="A743" s="124" t="str">
        <f t="shared" ca="1" si="83"/>
        <v/>
      </c>
      <c r="B743" s="125" t="str">
        <f t="shared" ca="1" si="77"/>
        <v/>
      </c>
      <c r="C743" s="126" t="str">
        <f t="shared" ca="1" si="78"/>
        <v/>
      </c>
      <c r="D743" s="126" t="str">
        <f t="shared" ca="1" si="79"/>
        <v/>
      </c>
      <c r="F743" s="126" t="str">
        <f t="shared" ca="1" si="80"/>
        <v/>
      </c>
      <c r="G743" s="126" t="str">
        <f t="shared" ca="1" si="81"/>
        <v/>
      </c>
      <c r="H743" s="126" t="str">
        <f t="shared" ca="1" si="82"/>
        <v/>
      </c>
      <c r="J743" s="108"/>
    </row>
    <row r="744" spans="1:10" x14ac:dyDescent="0.35">
      <c r="A744" s="124" t="str">
        <f t="shared" ca="1" si="83"/>
        <v/>
      </c>
      <c r="B744" s="125" t="str">
        <f t="shared" ca="1" si="77"/>
        <v/>
      </c>
      <c r="C744" s="126" t="str">
        <f t="shared" ca="1" si="78"/>
        <v/>
      </c>
      <c r="D744" s="126" t="str">
        <f t="shared" ca="1" si="79"/>
        <v/>
      </c>
      <c r="F744" s="126" t="str">
        <f t="shared" ca="1" si="80"/>
        <v/>
      </c>
      <c r="G744" s="126" t="str">
        <f t="shared" ca="1" si="81"/>
        <v/>
      </c>
      <c r="H744" s="126" t="str">
        <f t="shared" ca="1" si="82"/>
        <v/>
      </c>
      <c r="J744" s="108"/>
    </row>
    <row r="745" spans="1:10" x14ac:dyDescent="0.35">
      <c r="A745" s="124" t="str">
        <f t="shared" ca="1" si="83"/>
        <v/>
      </c>
      <c r="B745" s="125" t="str">
        <f t="shared" ca="1" si="77"/>
        <v/>
      </c>
      <c r="C745" s="126" t="str">
        <f t="shared" ca="1" si="78"/>
        <v/>
      </c>
      <c r="D745" s="126" t="str">
        <f t="shared" ca="1" si="79"/>
        <v/>
      </c>
      <c r="F745" s="126" t="str">
        <f t="shared" ca="1" si="80"/>
        <v/>
      </c>
      <c r="G745" s="126" t="str">
        <f t="shared" ca="1" si="81"/>
        <v/>
      </c>
      <c r="H745" s="126" t="str">
        <f t="shared" ca="1" si="82"/>
        <v/>
      </c>
      <c r="J745" s="108"/>
    </row>
    <row r="746" spans="1:10" x14ac:dyDescent="0.35">
      <c r="A746" s="124" t="str">
        <f t="shared" ca="1" si="83"/>
        <v/>
      </c>
      <c r="B746" s="125" t="str">
        <f t="shared" ca="1" si="77"/>
        <v/>
      </c>
      <c r="C746" s="126" t="str">
        <f t="shared" ca="1" si="78"/>
        <v/>
      </c>
      <c r="D746" s="126" t="str">
        <f t="shared" ca="1" si="79"/>
        <v/>
      </c>
      <c r="F746" s="126" t="str">
        <f t="shared" ca="1" si="80"/>
        <v/>
      </c>
      <c r="G746" s="126" t="str">
        <f t="shared" ca="1" si="81"/>
        <v/>
      </c>
      <c r="H746" s="126" t="str">
        <f t="shared" ca="1" si="82"/>
        <v/>
      </c>
      <c r="J746" s="108"/>
    </row>
    <row r="747" spans="1:10" x14ac:dyDescent="0.35">
      <c r="A747" s="124" t="str">
        <f t="shared" ca="1" si="83"/>
        <v/>
      </c>
      <c r="B747" s="125" t="str">
        <f t="shared" ca="1" si="77"/>
        <v/>
      </c>
      <c r="C747" s="126" t="str">
        <f t="shared" ca="1" si="78"/>
        <v/>
      </c>
      <c r="D747" s="126" t="str">
        <f t="shared" ca="1" si="79"/>
        <v/>
      </c>
      <c r="F747" s="126" t="str">
        <f t="shared" ca="1" si="80"/>
        <v/>
      </c>
      <c r="G747" s="126" t="str">
        <f t="shared" ca="1" si="81"/>
        <v/>
      </c>
      <c r="H747" s="126" t="str">
        <f t="shared" ca="1" si="82"/>
        <v/>
      </c>
      <c r="J747" s="108"/>
    </row>
    <row r="748" spans="1:10" x14ac:dyDescent="0.35">
      <c r="A748" s="124" t="str">
        <f t="shared" ca="1" si="83"/>
        <v/>
      </c>
      <c r="B748" s="125" t="str">
        <f t="shared" ca="1" si="77"/>
        <v/>
      </c>
      <c r="C748" s="126" t="str">
        <f t="shared" ca="1" si="78"/>
        <v/>
      </c>
      <c r="D748" s="126" t="str">
        <f t="shared" ca="1" si="79"/>
        <v/>
      </c>
      <c r="F748" s="126" t="str">
        <f t="shared" ca="1" si="80"/>
        <v/>
      </c>
      <c r="G748" s="126" t="str">
        <f t="shared" ca="1" si="81"/>
        <v/>
      </c>
      <c r="H748" s="126" t="str">
        <f t="shared" ca="1" si="82"/>
        <v/>
      </c>
      <c r="J748" s="108"/>
    </row>
    <row r="749" spans="1:10" x14ac:dyDescent="0.35">
      <c r="A749" s="124" t="str">
        <f t="shared" ca="1" si="83"/>
        <v/>
      </c>
      <c r="B749" s="125" t="str">
        <f t="shared" ca="1" si="77"/>
        <v/>
      </c>
      <c r="C749" s="126" t="str">
        <f t="shared" ca="1" si="78"/>
        <v/>
      </c>
      <c r="D749" s="126" t="str">
        <f t="shared" ca="1" si="79"/>
        <v/>
      </c>
      <c r="F749" s="126" t="str">
        <f t="shared" ca="1" si="80"/>
        <v/>
      </c>
      <c r="G749" s="126" t="str">
        <f t="shared" ca="1" si="81"/>
        <v/>
      </c>
      <c r="H749" s="126" t="str">
        <f t="shared" ca="1" si="82"/>
        <v/>
      </c>
      <c r="J749" s="108"/>
    </row>
    <row r="750" spans="1:10" x14ac:dyDescent="0.35">
      <c r="A750" s="124" t="str">
        <f t="shared" ca="1" si="83"/>
        <v/>
      </c>
      <c r="B750" s="125" t="str">
        <f t="shared" ca="1" si="77"/>
        <v/>
      </c>
      <c r="C750" s="126" t="str">
        <f t="shared" ca="1" si="78"/>
        <v/>
      </c>
      <c r="D750" s="126" t="str">
        <f t="shared" ca="1" si="79"/>
        <v/>
      </c>
      <c r="F750" s="126" t="str">
        <f t="shared" ca="1" si="80"/>
        <v/>
      </c>
      <c r="G750" s="126" t="str">
        <f t="shared" ca="1" si="81"/>
        <v/>
      </c>
      <c r="H750" s="126" t="str">
        <f t="shared" ca="1" si="82"/>
        <v/>
      </c>
      <c r="J750" s="108"/>
    </row>
    <row r="751" spans="1:10" x14ac:dyDescent="0.35">
      <c r="A751" s="124" t="str">
        <f t="shared" ca="1" si="83"/>
        <v/>
      </c>
      <c r="B751" s="125" t="str">
        <f t="shared" ca="1" si="77"/>
        <v/>
      </c>
      <c r="C751" s="126" t="str">
        <f t="shared" ca="1" si="78"/>
        <v/>
      </c>
      <c r="D751" s="126" t="str">
        <f t="shared" ca="1" si="79"/>
        <v/>
      </c>
      <c r="F751" s="126" t="str">
        <f t="shared" ca="1" si="80"/>
        <v/>
      </c>
      <c r="G751" s="126" t="str">
        <f t="shared" ca="1" si="81"/>
        <v/>
      </c>
      <c r="H751" s="126" t="str">
        <f t="shared" ca="1" si="82"/>
        <v/>
      </c>
      <c r="J751" s="108"/>
    </row>
    <row r="752" spans="1:10" x14ac:dyDescent="0.35">
      <c r="A752" s="124" t="str">
        <f t="shared" ca="1" si="83"/>
        <v/>
      </c>
      <c r="B752" s="125" t="str">
        <f t="shared" ca="1" si="77"/>
        <v/>
      </c>
      <c r="C752" s="126" t="str">
        <f t="shared" ca="1" si="78"/>
        <v/>
      </c>
      <c r="D752" s="126" t="str">
        <f t="shared" ca="1" si="79"/>
        <v/>
      </c>
      <c r="F752" s="126" t="str">
        <f t="shared" ca="1" si="80"/>
        <v/>
      </c>
      <c r="G752" s="126" t="str">
        <f t="shared" ca="1" si="81"/>
        <v/>
      </c>
      <c r="H752" s="126" t="str">
        <f t="shared" ca="1" si="82"/>
        <v/>
      </c>
      <c r="J752" s="108"/>
    </row>
    <row r="753" spans="1:10" x14ac:dyDescent="0.35">
      <c r="A753" s="124" t="str">
        <f t="shared" ca="1" si="83"/>
        <v/>
      </c>
      <c r="B753" s="125" t="str">
        <f t="shared" ca="1" si="77"/>
        <v/>
      </c>
      <c r="C753" s="126" t="str">
        <f t="shared" ca="1" si="78"/>
        <v/>
      </c>
      <c r="D753" s="126" t="str">
        <f t="shared" ca="1" si="79"/>
        <v/>
      </c>
      <c r="F753" s="126" t="str">
        <f t="shared" ca="1" si="80"/>
        <v/>
      </c>
      <c r="G753" s="126" t="str">
        <f t="shared" ca="1" si="81"/>
        <v/>
      </c>
      <c r="H753" s="126" t="str">
        <f t="shared" ca="1" si="82"/>
        <v/>
      </c>
      <c r="J753" s="108"/>
    </row>
    <row r="754" spans="1:10" x14ac:dyDescent="0.35">
      <c r="A754" s="124" t="str">
        <f t="shared" ca="1" si="83"/>
        <v/>
      </c>
      <c r="B754" s="125" t="str">
        <f t="shared" ca="1" si="77"/>
        <v/>
      </c>
      <c r="C754" s="126" t="str">
        <f t="shared" ca="1" si="78"/>
        <v/>
      </c>
      <c r="D754" s="126" t="str">
        <f t="shared" ca="1" si="79"/>
        <v/>
      </c>
      <c r="F754" s="126" t="str">
        <f t="shared" ca="1" si="80"/>
        <v/>
      </c>
      <c r="G754" s="126" t="str">
        <f t="shared" ca="1" si="81"/>
        <v/>
      </c>
      <c r="H754" s="126" t="str">
        <f t="shared" ca="1" si="82"/>
        <v/>
      </c>
      <c r="J754" s="108"/>
    </row>
    <row r="755" spans="1:10" x14ac:dyDescent="0.35">
      <c r="A755" s="124" t="str">
        <f t="shared" ca="1" si="83"/>
        <v/>
      </c>
      <c r="B755" s="125" t="str">
        <f t="shared" ca="1" si="77"/>
        <v/>
      </c>
      <c r="C755" s="126" t="str">
        <f t="shared" ca="1" si="78"/>
        <v/>
      </c>
      <c r="D755" s="126" t="str">
        <f t="shared" ca="1" si="79"/>
        <v/>
      </c>
      <c r="F755" s="126" t="str">
        <f t="shared" ca="1" si="80"/>
        <v/>
      </c>
      <c r="G755" s="126" t="str">
        <f t="shared" ca="1" si="81"/>
        <v/>
      </c>
      <c r="H755" s="126" t="str">
        <f t="shared" ca="1" si="82"/>
        <v/>
      </c>
      <c r="J755" s="108"/>
    </row>
    <row r="756" spans="1:10" x14ac:dyDescent="0.35">
      <c r="A756" s="124" t="str">
        <f t="shared" ca="1" si="83"/>
        <v/>
      </c>
      <c r="B756" s="125" t="str">
        <f t="shared" ca="1" si="77"/>
        <v/>
      </c>
      <c r="C756" s="126" t="str">
        <f t="shared" ca="1" si="78"/>
        <v/>
      </c>
      <c r="D756" s="126" t="str">
        <f t="shared" ca="1" si="79"/>
        <v/>
      </c>
      <c r="F756" s="126" t="str">
        <f t="shared" ca="1" si="80"/>
        <v/>
      </c>
      <c r="G756" s="126" t="str">
        <f t="shared" ca="1" si="81"/>
        <v/>
      </c>
      <c r="H756" s="126" t="str">
        <f t="shared" ca="1" si="82"/>
        <v/>
      </c>
      <c r="J756" s="108"/>
    </row>
    <row r="757" spans="1:10" x14ac:dyDescent="0.35">
      <c r="A757" s="124" t="str">
        <f t="shared" ca="1" si="83"/>
        <v/>
      </c>
      <c r="B757" s="125" t="str">
        <f t="shared" ca="1" si="77"/>
        <v/>
      </c>
      <c r="C757" s="126" t="str">
        <f t="shared" ca="1" si="78"/>
        <v/>
      </c>
      <c r="D757" s="126" t="str">
        <f t="shared" ca="1" si="79"/>
        <v/>
      </c>
      <c r="F757" s="126" t="str">
        <f t="shared" ca="1" si="80"/>
        <v/>
      </c>
      <c r="G757" s="126" t="str">
        <f t="shared" ca="1" si="81"/>
        <v/>
      </c>
      <c r="H757" s="126" t="str">
        <f t="shared" ca="1" si="82"/>
        <v/>
      </c>
      <c r="J757" s="108"/>
    </row>
    <row r="758" spans="1:10" x14ac:dyDescent="0.35">
      <c r="A758" s="124" t="str">
        <f t="shared" ca="1" si="83"/>
        <v/>
      </c>
      <c r="B758" s="125" t="str">
        <f t="shared" ca="1" si="77"/>
        <v/>
      </c>
      <c r="C758" s="126" t="str">
        <f t="shared" ca="1" si="78"/>
        <v/>
      </c>
      <c r="D758" s="126" t="str">
        <f t="shared" ca="1" si="79"/>
        <v/>
      </c>
      <c r="F758" s="126" t="str">
        <f t="shared" ca="1" si="80"/>
        <v/>
      </c>
      <c r="G758" s="126" t="str">
        <f t="shared" ca="1" si="81"/>
        <v/>
      </c>
      <c r="H758" s="126" t="str">
        <f t="shared" ca="1" si="82"/>
        <v/>
      </c>
      <c r="J758" s="108"/>
    </row>
    <row r="759" spans="1:10" x14ac:dyDescent="0.35">
      <c r="A759" s="124" t="str">
        <f t="shared" ca="1" si="83"/>
        <v/>
      </c>
      <c r="B759" s="125" t="str">
        <f t="shared" ca="1" si="77"/>
        <v/>
      </c>
      <c r="C759" s="126" t="str">
        <f t="shared" ca="1" si="78"/>
        <v/>
      </c>
      <c r="D759" s="126" t="str">
        <f t="shared" ca="1" si="79"/>
        <v/>
      </c>
      <c r="F759" s="126" t="str">
        <f t="shared" ca="1" si="80"/>
        <v/>
      </c>
      <c r="G759" s="126" t="str">
        <f t="shared" ca="1" si="81"/>
        <v/>
      </c>
      <c r="H759" s="126" t="str">
        <f t="shared" ca="1" si="82"/>
        <v/>
      </c>
      <c r="J759" s="108"/>
    </row>
    <row r="760" spans="1:10" x14ac:dyDescent="0.35">
      <c r="A760" s="124" t="str">
        <f t="shared" ca="1" si="83"/>
        <v/>
      </c>
      <c r="B760" s="125" t="str">
        <f t="shared" ca="1" si="77"/>
        <v/>
      </c>
      <c r="C760" s="126" t="str">
        <f t="shared" ca="1" si="78"/>
        <v/>
      </c>
      <c r="D760" s="126" t="str">
        <f t="shared" ca="1" si="79"/>
        <v/>
      </c>
      <c r="F760" s="126" t="str">
        <f t="shared" ca="1" si="80"/>
        <v/>
      </c>
      <c r="G760" s="126" t="str">
        <f t="shared" ca="1" si="81"/>
        <v/>
      </c>
      <c r="H760" s="126" t="str">
        <f t="shared" ca="1" si="82"/>
        <v/>
      </c>
      <c r="J760" s="108"/>
    </row>
    <row r="761" spans="1:10" x14ac:dyDescent="0.35">
      <c r="A761" s="124" t="str">
        <f t="shared" ca="1" si="83"/>
        <v/>
      </c>
      <c r="B761" s="125" t="str">
        <f t="shared" ca="1" si="77"/>
        <v/>
      </c>
      <c r="C761" s="126" t="str">
        <f t="shared" ca="1" si="78"/>
        <v/>
      </c>
      <c r="D761" s="126" t="str">
        <f t="shared" ca="1" si="79"/>
        <v/>
      </c>
      <c r="F761" s="126" t="str">
        <f t="shared" ca="1" si="80"/>
        <v/>
      </c>
      <c r="G761" s="126" t="str">
        <f t="shared" ca="1" si="81"/>
        <v/>
      </c>
      <c r="H761" s="126" t="str">
        <f t="shared" ca="1" si="82"/>
        <v/>
      </c>
      <c r="J761" s="108"/>
    </row>
    <row r="762" spans="1:10" x14ac:dyDescent="0.35">
      <c r="A762" s="124" t="str">
        <f t="shared" ca="1" si="83"/>
        <v/>
      </c>
      <c r="B762" s="125" t="str">
        <f t="shared" ca="1" si="77"/>
        <v/>
      </c>
      <c r="C762" s="126" t="str">
        <f t="shared" ca="1" si="78"/>
        <v/>
      </c>
      <c r="D762" s="126" t="str">
        <f t="shared" ca="1" si="79"/>
        <v/>
      </c>
      <c r="F762" s="126" t="str">
        <f t="shared" ca="1" si="80"/>
        <v/>
      </c>
      <c r="G762" s="126" t="str">
        <f t="shared" ca="1" si="81"/>
        <v/>
      </c>
      <c r="H762" s="126" t="str">
        <f t="shared" ca="1" si="82"/>
        <v/>
      </c>
      <c r="J762" s="108"/>
    </row>
    <row r="763" spans="1:10" x14ac:dyDescent="0.35">
      <c r="A763" s="124" t="str">
        <f t="shared" ca="1" si="83"/>
        <v/>
      </c>
      <c r="B763" s="125" t="str">
        <f t="shared" ca="1" si="77"/>
        <v/>
      </c>
      <c r="C763" s="126" t="str">
        <f t="shared" ca="1" si="78"/>
        <v/>
      </c>
      <c r="D763" s="126" t="str">
        <f t="shared" ca="1" si="79"/>
        <v/>
      </c>
      <c r="F763" s="126" t="str">
        <f t="shared" ca="1" si="80"/>
        <v/>
      </c>
      <c r="G763" s="126" t="str">
        <f t="shared" ca="1" si="81"/>
        <v/>
      </c>
      <c r="H763" s="126" t="str">
        <f t="shared" ca="1" si="82"/>
        <v/>
      </c>
      <c r="J763" s="108"/>
    </row>
    <row r="764" spans="1:10" x14ac:dyDescent="0.35">
      <c r="A764" s="124" t="str">
        <f t="shared" ca="1" si="83"/>
        <v/>
      </c>
      <c r="B764" s="125" t="str">
        <f t="shared" ca="1" si="77"/>
        <v/>
      </c>
      <c r="C764" s="126" t="str">
        <f t="shared" ca="1" si="78"/>
        <v/>
      </c>
      <c r="D764" s="126" t="str">
        <f t="shared" ca="1" si="79"/>
        <v/>
      </c>
      <c r="F764" s="126" t="str">
        <f t="shared" ca="1" si="80"/>
        <v/>
      </c>
      <c r="G764" s="126" t="str">
        <f t="shared" ca="1" si="81"/>
        <v/>
      </c>
      <c r="H764" s="126" t="str">
        <f t="shared" ca="1" si="82"/>
        <v/>
      </c>
      <c r="J764" s="108"/>
    </row>
    <row r="765" spans="1:10" x14ac:dyDescent="0.35">
      <c r="A765" s="124" t="str">
        <f t="shared" ca="1" si="83"/>
        <v/>
      </c>
      <c r="B765" s="125" t="str">
        <f t="shared" ca="1" si="77"/>
        <v/>
      </c>
      <c r="C765" s="126" t="str">
        <f t="shared" ca="1" si="78"/>
        <v/>
      </c>
      <c r="D765" s="126" t="str">
        <f t="shared" ca="1" si="79"/>
        <v/>
      </c>
      <c r="F765" s="126" t="str">
        <f t="shared" ca="1" si="80"/>
        <v/>
      </c>
      <c r="G765" s="126" t="str">
        <f t="shared" ca="1" si="81"/>
        <v/>
      </c>
      <c r="H765" s="126" t="str">
        <f t="shared" ca="1" si="82"/>
        <v/>
      </c>
      <c r="J765" s="108"/>
    </row>
    <row r="766" spans="1:10" x14ac:dyDescent="0.35">
      <c r="A766" s="124" t="str">
        <f t="shared" ca="1" si="83"/>
        <v/>
      </c>
      <c r="B766" s="125" t="str">
        <f t="shared" ca="1" si="77"/>
        <v/>
      </c>
      <c r="C766" s="126" t="str">
        <f t="shared" ca="1" si="78"/>
        <v/>
      </c>
      <c r="D766" s="126" t="str">
        <f t="shared" ca="1" si="79"/>
        <v/>
      </c>
      <c r="F766" s="126" t="str">
        <f t="shared" ca="1" si="80"/>
        <v/>
      </c>
      <c r="G766" s="126" t="str">
        <f t="shared" ca="1" si="81"/>
        <v/>
      </c>
      <c r="H766" s="126" t="str">
        <f t="shared" ca="1" si="82"/>
        <v/>
      </c>
      <c r="J766" s="108"/>
    </row>
    <row r="767" spans="1:10" x14ac:dyDescent="0.35">
      <c r="A767" s="124" t="str">
        <f t="shared" ca="1" si="83"/>
        <v/>
      </c>
      <c r="B767" s="125" t="str">
        <f t="shared" ca="1" si="77"/>
        <v/>
      </c>
      <c r="C767" s="126" t="str">
        <f t="shared" ca="1" si="78"/>
        <v/>
      </c>
      <c r="D767" s="126" t="str">
        <f t="shared" ca="1" si="79"/>
        <v/>
      </c>
      <c r="F767" s="126" t="str">
        <f t="shared" ca="1" si="80"/>
        <v/>
      </c>
      <c r="G767" s="126" t="str">
        <f t="shared" ca="1" si="81"/>
        <v/>
      </c>
      <c r="H767" s="126" t="str">
        <f t="shared" ca="1" si="82"/>
        <v/>
      </c>
      <c r="J767" s="108"/>
    </row>
    <row r="768" spans="1:10" x14ac:dyDescent="0.35">
      <c r="A768" s="124" t="str">
        <f t="shared" ca="1" si="83"/>
        <v/>
      </c>
      <c r="B768" s="125" t="str">
        <f t="shared" ca="1" si="77"/>
        <v/>
      </c>
      <c r="C768" s="126" t="str">
        <f t="shared" ca="1" si="78"/>
        <v/>
      </c>
      <c r="D768" s="126" t="str">
        <f t="shared" ca="1" si="79"/>
        <v/>
      </c>
      <c r="F768" s="126" t="str">
        <f t="shared" ca="1" si="80"/>
        <v/>
      </c>
      <c r="G768" s="126" t="str">
        <f t="shared" ca="1" si="81"/>
        <v/>
      </c>
      <c r="H768" s="126" t="str">
        <f t="shared" ca="1" si="82"/>
        <v/>
      </c>
      <c r="J768" s="108"/>
    </row>
    <row r="769" spans="1:10" x14ac:dyDescent="0.35">
      <c r="A769" s="124" t="str">
        <f t="shared" ca="1" si="83"/>
        <v/>
      </c>
      <c r="B769" s="125" t="str">
        <f t="shared" ca="1" si="77"/>
        <v/>
      </c>
      <c r="C769" s="126" t="str">
        <f t="shared" ca="1" si="78"/>
        <v/>
      </c>
      <c r="D769" s="126" t="str">
        <f t="shared" ca="1" si="79"/>
        <v/>
      </c>
      <c r="F769" s="126" t="str">
        <f t="shared" ca="1" si="80"/>
        <v/>
      </c>
      <c r="G769" s="126" t="str">
        <f t="shared" ca="1" si="81"/>
        <v/>
      </c>
      <c r="H769" s="126" t="str">
        <f t="shared" ca="1" si="82"/>
        <v/>
      </c>
      <c r="J769" s="108"/>
    </row>
    <row r="770" spans="1:10" x14ac:dyDescent="0.35">
      <c r="A770" s="124" t="str">
        <f t="shared" ca="1" si="83"/>
        <v/>
      </c>
      <c r="B770" s="125" t="str">
        <f t="shared" ca="1" si="77"/>
        <v/>
      </c>
      <c r="C770" s="126" t="str">
        <f t="shared" ca="1" si="78"/>
        <v/>
      </c>
      <c r="D770" s="126" t="str">
        <f t="shared" ca="1" si="79"/>
        <v/>
      </c>
      <c r="F770" s="126" t="str">
        <f t="shared" ca="1" si="80"/>
        <v/>
      </c>
      <c r="G770" s="126" t="str">
        <f t="shared" ca="1" si="81"/>
        <v/>
      </c>
      <c r="H770" s="126" t="str">
        <f t="shared" ca="1" si="82"/>
        <v/>
      </c>
      <c r="J770" s="108"/>
    </row>
    <row r="771" spans="1:10" x14ac:dyDescent="0.35">
      <c r="A771" s="124" t="str">
        <f t="shared" ca="1" si="83"/>
        <v/>
      </c>
      <c r="B771" s="125" t="str">
        <f t="shared" ca="1" si="77"/>
        <v/>
      </c>
      <c r="C771" s="126" t="str">
        <f t="shared" ca="1" si="78"/>
        <v/>
      </c>
      <c r="D771" s="126" t="str">
        <f t="shared" ca="1" si="79"/>
        <v/>
      </c>
      <c r="F771" s="126" t="str">
        <f t="shared" ca="1" si="80"/>
        <v/>
      </c>
      <c r="G771" s="126" t="str">
        <f t="shared" ca="1" si="81"/>
        <v/>
      </c>
      <c r="H771" s="126" t="str">
        <f t="shared" ca="1" si="82"/>
        <v/>
      </c>
      <c r="J771" s="108"/>
    </row>
    <row r="772" spans="1:10" x14ac:dyDescent="0.35">
      <c r="A772" s="124" t="str">
        <f t="shared" ca="1" si="83"/>
        <v/>
      </c>
      <c r="B772" s="125" t="str">
        <f t="shared" ca="1" si="77"/>
        <v/>
      </c>
      <c r="C772" s="126" t="str">
        <f t="shared" ca="1" si="78"/>
        <v/>
      </c>
      <c r="D772" s="126" t="str">
        <f t="shared" ca="1" si="79"/>
        <v/>
      </c>
      <c r="F772" s="126" t="str">
        <f t="shared" ca="1" si="80"/>
        <v/>
      </c>
      <c r="G772" s="126" t="str">
        <f t="shared" ca="1" si="81"/>
        <v/>
      </c>
      <c r="H772" s="126" t="str">
        <f t="shared" ca="1" si="82"/>
        <v/>
      </c>
      <c r="J772" s="108"/>
    </row>
    <row r="773" spans="1:10" x14ac:dyDescent="0.35">
      <c r="A773" s="124" t="str">
        <f t="shared" ca="1" si="83"/>
        <v/>
      </c>
      <c r="B773" s="125" t="str">
        <f t="shared" ca="1" si="77"/>
        <v/>
      </c>
      <c r="C773" s="126" t="str">
        <f t="shared" ca="1" si="78"/>
        <v/>
      </c>
      <c r="D773" s="126" t="str">
        <f t="shared" ca="1" si="79"/>
        <v/>
      </c>
      <c r="F773" s="126" t="str">
        <f t="shared" ca="1" si="80"/>
        <v/>
      </c>
      <c r="G773" s="126" t="str">
        <f t="shared" ca="1" si="81"/>
        <v/>
      </c>
      <c r="H773" s="126" t="str">
        <f t="shared" ca="1" si="82"/>
        <v/>
      </c>
      <c r="J773" s="108"/>
    </row>
    <row r="774" spans="1:10" x14ac:dyDescent="0.35">
      <c r="A774" s="124" t="str">
        <f t="shared" ca="1" si="83"/>
        <v/>
      </c>
      <c r="B774" s="125" t="str">
        <f t="shared" ca="1" si="77"/>
        <v/>
      </c>
      <c r="C774" s="126" t="str">
        <f t="shared" ca="1" si="78"/>
        <v/>
      </c>
      <c r="D774" s="126" t="str">
        <f t="shared" ca="1" si="79"/>
        <v/>
      </c>
      <c r="F774" s="126" t="str">
        <f t="shared" ca="1" si="80"/>
        <v/>
      </c>
      <c r="G774" s="126" t="str">
        <f t="shared" ca="1" si="81"/>
        <v/>
      </c>
      <c r="H774" s="126" t="str">
        <f t="shared" ca="1" si="82"/>
        <v/>
      </c>
      <c r="J774" s="108"/>
    </row>
    <row r="775" spans="1:10" x14ac:dyDescent="0.35">
      <c r="A775" s="124" t="str">
        <f t="shared" ca="1" si="83"/>
        <v/>
      </c>
      <c r="B775" s="125" t="str">
        <f t="shared" ca="1" si="77"/>
        <v/>
      </c>
      <c r="C775" s="126" t="str">
        <f t="shared" ca="1" si="78"/>
        <v/>
      </c>
      <c r="D775" s="126" t="str">
        <f t="shared" ca="1" si="79"/>
        <v/>
      </c>
      <c r="F775" s="126" t="str">
        <f t="shared" ca="1" si="80"/>
        <v/>
      </c>
      <c r="G775" s="126" t="str">
        <f t="shared" ca="1" si="81"/>
        <v/>
      </c>
      <c r="H775" s="126" t="str">
        <f t="shared" ca="1" si="82"/>
        <v/>
      </c>
      <c r="J775" s="108"/>
    </row>
    <row r="776" spans="1:10" x14ac:dyDescent="0.35">
      <c r="A776" s="124" t="str">
        <f t="shared" ca="1" si="83"/>
        <v/>
      </c>
      <c r="B776" s="125" t="str">
        <f t="shared" ca="1" si="77"/>
        <v/>
      </c>
      <c r="C776" s="126" t="str">
        <f t="shared" ca="1" si="78"/>
        <v/>
      </c>
      <c r="D776" s="126" t="str">
        <f t="shared" ca="1" si="79"/>
        <v/>
      </c>
      <c r="F776" s="126" t="str">
        <f t="shared" ca="1" si="80"/>
        <v/>
      </c>
      <c r="G776" s="126" t="str">
        <f t="shared" ca="1" si="81"/>
        <v/>
      </c>
      <c r="H776" s="126" t="str">
        <f t="shared" ca="1" si="82"/>
        <v/>
      </c>
      <c r="J776" s="108"/>
    </row>
    <row r="777" spans="1:10" x14ac:dyDescent="0.35">
      <c r="A777" s="124" t="str">
        <f t="shared" ca="1" si="83"/>
        <v/>
      </c>
      <c r="B777" s="125" t="str">
        <f t="shared" ca="1" si="77"/>
        <v/>
      </c>
      <c r="C777" s="126" t="str">
        <f t="shared" ca="1" si="78"/>
        <v/>
      </c>
      <c r="D777" s="126" t="str">
        <f t="shared" ca="1" si="79"/>
        <v/>
      </c>
      <c r="F777" s="126" t="str">
        <f t="shared" ca="1" si="80"/>
        <v/>
      </c>
      <c r="G777" s="126" t="str">
        <f t="shared" ca="1" si="81"/>
        <v/>
      </c>
      <c r="H777" s="126" t="str">
        <f t="shared" ca="1" si="82"/>
        <v/>
      </c>
      <c r="J777" s="108"/>
    </row>
    <row r="778" spans="1:10" x14ac:dyDescent="0.35">
      <c r="A778" s="124" t="str">
        <f t="shared" ca="1" si="83"/>
        <v/>
      </c>
      <c r="B778" s="125" t="str">
        <f t="shared" ca="1" si="77"/>
        <v/>
      </c>
      <c r="C778" s="126" t="str">
        <f t="shared" ca="1" si="78"/>
        <v/>
      </c>
      <c r="D778" s="126" t="str">
        <f t="shared" ca="1" si="79"/>
        <v/>
      </c>
      <c r="F778" s="126" t="str">
        <f t="shared" ca="1" si="80"/>
        <v/>
      </c>
      <c r="G778" s="126" t="str">
        <f t="shared" ca="1" si="81"/>
        <v/>
      </c>
      <c r="H778" s="126" t="str">
        <f t="shared" ca="1" si="82"/>
        <v/>
      </c>
      <c r="J778" s="108"/>
    </row>
    <row r="779" spans="1:10" x14ac:dyDescent="0.35">
      <c r="A779" s="124" t="str">
        <f t="shared" ca="1" si="83"/>
        <v/>
      </c>
      <c r="B779" s="125" t="str">
        <f t="shared" ca="1" si="77"/>
        <v/>
      </c>
      <c r="C779" s="126" t="str">
        <f t="shared" ca="1" si="78"/>
        <v/>
      </c>
      <c r="D779" s="126" t="str">
        <f t="shared" ca="1" si="79"/>
        <v/>
      </c>
      <c r="F779" s="126" t="str">
        <f t="shared" ca="1" si="80"/>
        <v/>
      </c>
      <c r="G779" s="126" t="str">
        <f t="shared" ca="1" si="81"/>
        <v/>
      </c>
      <c r="H779" s="126" t="str">
        <f t="shared" ca="1" si="82"/>
        <v/>
      </c>
      <c r="J779" s="108"/>
    </row>
    <row r="780" spans="1:10" x14ac:dyDescent="0.35">
      <c r="A780" s="124" t="str">
        <f t="shared" ca="1" si="83"/>
        <v/>
      </c>
      <c r="B780" s="125" t="str">
        <f t="shared" ca="1" si="77"/>
        <v/>
      </c>
      <c r="C780" s="126" t="str">
        <f t="shared" ca="1" si="78"/>
        <v/>
      </c>
      <c r="D780" s="126" t="str">
        <f t="shared" ca="1" si="79"/>
        <v/>
      </c>
      <c r="F780" s="126" t="str">
        <f t="shared" ca="1" si="80"/>
        <v/>
      </c>
      <c r="G780" s="126" t="str">
        <f t="shared" ca="1" si="81"/>
        <v/>
      </c>
      <c r="H780" s="126" t="str">
        <f t="shared" ca="1" si="82"/>
        <v/>
      </c>
      <c r="J780" s="108"/>
    </row>
    <row r="781" spans="1:10" x14ac:dyDescent="0.35">
      <c r="A781" s="124" t="str">
        <f t="shared" ca="1" si="83"/>
        <v/>
      </c>
      <c r="B781" s="125" t="str">
        <f t="shared" ca="1" si="77"/>
        <v/>
      </c>
      <c r="C781" s="126" t="str">
        <f t="shared" ca="1" si="78"/>
        <v/>
      </c>
      <c r="D781" s="126" t="str">
        <f t="shared" ca="1" si="79"/>
        <v/>
      </c>
      <c r="F781" s="126" t="str">
        <f t="shared" ca="1" si="80"/>
        <v/>
      </c>
      <c r="G781" s="126" t="str">
        <f t="shared" ca="1" si="81"/>
        <v/>
      </c>
      <c r="H781" s="126" t="str">
        <f t="shared" ca="1" si="82"/>
        <v/>
      </c>
      <c r="J781" s="108"/>
    </row>
    <row r="782" spans="1:10" x14ac:dyDescent="0.35">
      <c r="A782" s="124" t="str">
        <f t="shared" ca="1" si="83"/>
        <v/>
      </c>
      <c r="B782" s="125" t="str">
        <f t="shared" ca="1" si="77"/>
        <v/>
      </c>
      <c r="C782" s="126" t="str">
        <f t="shared" ca="1" si="78"/>
        <v/>
      </c>
      <c r="D782" s="126" t="str">
        <f t="shared" ca="1" si="79"/>
        <v/>
      </c>
      <c r="F782" s="126" t="str">
        <f t="shared" ca="1" si="80"/>
        <v/>
      </c>
      <c r="G782" s="126" t="str">
        <f t="shared" ca="1" si="81"/>
        <v/>
      </c>
      <c r="H782" s="126" t="str">
        <f t="shared" ca="1" si="82"/>
        <v/>
      </c>
      <c r="J782" s="108"/>
    </row>
    <row r="783" spans="1:10" x14ac:dyDescent="0.35">
      <c r="A783" s="124" t="str">
        <f t="shared" ca="1" si="83"/>
        <v/>
      </c>
      <c r="B783" s="125" t="str">
        <f t="shared" ca="1" si="77"/>
        <v/>
      </c>
      <c r="C783" s="126" t="str">
        <f t="shared" ca="1" si="78"/>
        <v/>
      </c>
      <c r="D783" s="126" t="str">
        <f t="shared" ca="1" si="79"/>
        <v/>
      </c>
      <c r="F783" s="126" t="str">
        <f t="shared" ca="1" si="80"/>
        <v/>
      </c>
      <c r="G783" s="126" t="str">
        <f t="shared" ca="1" si="81"/>
        <v/>
      </c>
      <c r="H783" s="126" t="str">
        <f t="shared" ca="1" si="82"/>
        <v/>
      </c>
      <c r="J783" s="108"/>
    </row>
    <row r="784" spans="1:10" x14ac:dyDescent="0.35">
      <c r="A784" s="124" t="str">
        <f t="shared" ca="1" si="83"/>
        <v/>
      </c>
      <c r="B784" s="125" t="str">
        <f t="shared" ca="1" si="77"/>
        <v/>
      </c>
      <c r="C784" s="126" t="str">
        <f t="shared" ca="1" si="78"/>
        <v/>
      </c>
      <c r="D784" s="126" t="str">
        <f t="shared" ca="1" si="79"/>
        <v/>
      </c>
      <c r="F784" s="126" t="str">
        <f t="shared" ca="1" si="80"/>
        <v/>
      </c>
      <c r="G784" s="126" t="str">
        <f t="shared" ca="1" si="81"/>
        <v/>
      </c>
      <c r="H784" s="126" t="str">
        <f t="shared" ca="1" si="82"/>
        <v/>
      </c>
      <c r="J784" s="108"/>
    </row>
    <row r="785" spans="1:10" x14ac:dyDescent="0.35">
      <c r="A785" s="124" t="str">
        <f t="shared" ca="1" si="83"/>
        <v/>
      </c>
      <c r="B785" s="125" t="str">
        <f t="shared" ca="1" si="77"/>
        <v/>
      </c>
      <c r="C785" s="126" t="str">
        <f t="shared" ca="1" si="78"/>
        <v/>
      </c>
      <c r="D785" s="126" t="str">
        <f t="shared" ca="1" si="79"/>
        <v/>
      </c>
      <c r="F785" s="126" t="str">
        <f t="shared" ca="1" si="80"/>
        <v/>
      </c>
      <c r="G785" s="126" t="str">
        <f t="shared" ca="1" si="81"/>
        <v/>
      </c>
      <c r="H785" s="126" t="str">
        <f t="shared" ca="1" si="82"/>
        <v/>
      </c>
      <c r="J785" s="108"/>
    </row>
    <row r="786" spans="1:10" x14ac:dyDescent="0.35">
      <c r="A786" s="124" t="str">
        <f t="shared" ca="1" si="83"/>
        <v/>
      </c>
      <c r="B786" s="125" t="str">
        <f t="shared" ca="1" si="77"/>
        <v/>
      </c>
      <c r="C786" s="126" t="str">
        <f t="shared" ca="1" si="78"/>
        <v/>
      </c>
      <c r="D786" s="126" t="str">
        <f t="shared" ca="1" si="79"/>
        <v/>
      </c>
      <c r="F786" s="126" t="str">
        <f t="shared" ca="1" si="80"/>
        <v/>
      </c>
      <c r="G786" s="126" t="str">
        <f t="shared" ca="1" si="81"/>
        <v/>
      </c>
      <c r="H786" s="126" t="str">
        <f t="shared" ca="1" si="82"/>
        <v/>
      </c>
      <c r="J786" s="108"/>
    </row>
    <row r="787" spans="1:10" x14ac:dyDescent="0.35">
      <c r="A787" s="124" t="str">
        <f t="shared" ca="1" si="83"/>
        <v/>
      </c>
      <c r="B787" s="125" t="str">
        <f t="shared" ca="1" si="77"/>
        <v/>
      </c>
      <c r="C787" s="126" t="str">
        <f t="shared" ca="1" si="78"/>
        <v/>
      </c>
      <c r="D787" s="126" t="str">
        <f t="shared" ca="1" si="79"/>
        <v/>
      </c>
      <c r="F787" s="126" t="str">
        <f t="shared" ca="1" si="80"/>
        <v/>
      </c>
      <c r="G787" s="126" t="str">
        <f t="shared" ca="1" si="81"/>
        <v/>
      </c>
      <c r="H787" s="126" t="str">
        <f t="shared" ca="1" si="82"/>
        <v/>
      </c>
      <c r="J787" s="108"/>
    </row>
    <row r="788" spans="1:10" x14ac:dyDescent="0.35">
      <c r="A788" s="124" t="str">
        <f t="shared" ca="1" si="83"/>
        <v/>
      </c>
      <c r="B788" s="125" t="str">
        <f t="shared" ref="B788:B799" ca="1" si="84">IF(A788="","",IF($K$13=26,(A788-1)*14+$D$9,IF($K$13=52,(A788-1)*7+$D$9,DATE(YEAR($D$9),MONTH($D$9)+(A788-1)*$L$13,IF($K$13=24,IF((MOD(A788-1,2))=1,DAY($D$9)+14,DAY($D$9)),DAY($D$9))))))</f>
        <v/>
      </c>
      <c r="C788" s="126" t="str">
        <f t="shared" ref="C788:C799" ca="1" si="85">IF(A788="","",IF(A788=$D$12,H787+D788,IF(IF($E$15,$D$15,$D$14)&gt;H787+D788,H787+D788,IF($E$15,$D$15,$D$14))))</f>
        <v/>
      </c>
      <c r="D788" s="126" t="str">
        <f t="shared" ref="D788:D800" ca="1" si="86">IF(B788="","",IF(roundOpt,ROUND((B788-B787)*$H$5*G787,2),(B788-B787)*$H$5*G787))</f>
        <v/>
      </c>
      <c r="F788" s="126" t="str">
        <f t="shared" ref="F788:F799" ca="1" si="87">IF(B788="","",IF(C788&gt;F787+D788,0,F787+D788-C788))</f>
        <v/>
      </c>
      <c r="G788" s="126" t="str">
        <f t="shared" ref="G788:G799" ca="1" si="88">IF(B788="","",IF(C788&gt;D788+F787,G787+F787+D788-C788,G787))</f>
        <v/>
      </c>
      <c r="H788" s="126" t="str">
        <f t="shared" ref="H788:H799" ca="1" si="89">IF(B788="","",G788+F788)</f>
        <v/>
      </c>
      <c r="J788" s="108"/>
    </row>
    <row r="789" spans="1:10" x14ac:dyDescent="0.35">
      <c r="A789" s="124" t="str">
        <f t="shared" ca="1" si="83"/>
        <v/>
      </c>
      <c r="B789" s="125" t="str">
        <f t="shared" ca="1" si="84"/>
        <v/>
      </c>
      <c r="C789" s="126" t="str">
        <f t="shared" ca="1" si="85"/>
        <v/>
      </c>
      <c r="D789" s="126" t="str">
        <f t="shared" ca="1" si="86"/>
        <v/>
      </c>
      <c r="F789" s="126" t="str">
        <f t="shared" ca="1" si="87"/>
        <v/>
      </c>
      <c r="G789" s="126" t="str">
        <f t="shared" ca="1" si="88"/>
        <v/>
      </c>
      <c r="H789" s="126" t="str">
        <f t="shared" ca="1" si="89"/>
        <v/>
      </c>
      <c r="J789" s="108"/>
    </row>
    <row r="790" spans="1:10" x14ac:dyDescent="0.35">
      <c r="A790" s="124" t="str">
        <f t="shared" ref="A790:A799" ca="1" si="90">IF(OR(H789&lt;=0,H789=""),"",OFFSET(A790,-1,0,1,1)+1)</f>
        <v/>
      </c>
      <c r="B790" s="125" t="str">
        <f t="shared" ca="1" si="84"/>
        <v/>
      </c>
      <c r="C790" s="126" t="str">
        <f t="shared" ca="1" si="85"/>
        <v/>
      </c>
      <c r="D790" s="126" t="str">
        <f t="shared" ca="1" si="86"/>
        <v/>
      </c>
      <c r="F790" s="126" t="str">
        <f t="shared" ca="1" si="87"/>
        <v/>
      </c>
      <c r="G790" s="126" t="str">
        <f t="shared" ca="1" si="88"/>
        <v/>
      </c>
      <c r="H790" s="126" t="str">
        <f t="shared" ca="1" si="89"/>
        <v/>
      </c>
      <c r="J790" s="108"/>
    </row>
    <row r="791" spans="1:10" x14ac:dyDescent="0.35">
      <c r="A791" s="124" t="str">
        <f t="shared" ca="1" si="90"/>
        <v/>
      </c>
      <c r="B791" s="125" t="str">
        <f t="shared" ca="1" si="84"/>
        <v/>
      </c>
      <c r="C791" s="126" t="str">
        <f t="shared" ca="1" si="85"/>
        <v/>
      </c>
      <c r="D791" s="126" t="str">
        <f t="shared" ca="1" si="86"/>
        <v/>
      </c>
      <c r="F791" s="126" t="str">
        <f t="shared" ca="1" si="87"/>
        <v/>
      </c>
      <c r="G791" s="126" t="str">
        <f t="shared" ca="1" si="88"/>
        <v/>
      </c>
      <c r="H791" s="126" t="str">
        <f t="shared" ca="1" si="89"/>
        <v/>
      </c>
      <c r="J791" s="108"/>
    </row>
    <row r="792" spans="1:10" x14ac:dyDescent="0.35">
      <c r="A792" s="124" t="str">
        <f t="shared" ca="1" si="90"/>
        <v/>
      </c>
      <c r="B792" s="125" t="str">
        <f t="shared" ca="1" si="84"/>
        <v/>
      </c>
      <c r="C792" s="126" t="str">
        <f t="shared" ca="1" si="85"/>
        <v/>
      </c>
      <c r="D792" s="126" t="str">
        <f t="shared" ca="1" si="86"/>
        <v/>
      </c>
      <c r="F792" s="126" t="str">
        <f t="shared" ca="1" si="87"/>
        <v/>
      </c>
      <c r="G792" s="126" t="str">
        <f t="shared" ca="1" si="88"/>
        <v/>
      </c>
      <c r="H792" s="126" t="str">
        <f t="shared" ca="1" si="89"/>
        <v/>
      </c>
      <c r="J792" s="108"/>
    </row>
    <row r="793" spans="1:10" x14ac:dyDescent="0.35">
      <c r="A793" s="124" t="str">
        <f t="shared" ca="1" si="90"/>
        <v/>
      </c>
      <c r="B793" s="125" t="str">
        <f t="shared" ca="1" si="84"/>
        <v/>
      </c>
      <c r="C793" s="126" t="str">
        <f t="shared" ca="1" si="85"/>
        <v/>
      </c>
      <c r="D793" s="126" t="str">
        <f t="shared" ca="1" si="86"/>
        <v/>
      </c>
      <c r="F793" s="126" t="str">
        <f t="shared" ca="1" si="87"/>
        <v/>
      </c>
      <c r="G793" s="126" t="str">
        <f t="shared" ca="1" si="88"/>
        <v/>
      </c>
      <c r="H793" s="126" t="str">
        <f t="shared" ca="1" si="89"/>
        <v/>
      </c>
      <c r="J793" s="108"/>
    </row>
    <row r="794" spans="1:10" x14ac:dyDescent="0.35">
      <c r="A794" s="124" t="str">
        <f t="shared" ca="1" si="90"/>
        <v/>
      </c>
      <c r="B794" s="125" t="str">
        <f t="shared" ca="1" si="84"/>
        <v/>
      </c>
      <c r="C794" s="126" t="str">
        <f t="shared" ca="1" si="85"/>
        <v/>
      </c>
      <c r="D794" s="126" t="str">
        <f t="shared" ca="1" si="86"/>
        <v/>
      </c>
      <c r="F794" s="126" t="str">
        <f t="shared" ca="1" si="87"/>
        <v/>
      </c>
      <c r="G794" s="126" t="str">
        <f t="shared" ca="1" si="88"/>
        <v/>
      </c>
      <c r="H794" s="126" t="str">
        <f t="shared" ca="1" si="89"/>
        <v/>
      </c>
      <c r="J794" s="108"/>
    </row>
    <row r="795" spans="1:10" x14ac:dyDescent="0.35">
      <c r="A795" s="124" t="str">
        <f t="shared" ca="1" si="90"/>
        <v/>
      </c>
      <c r="B795" s="125" t="str">
        <f t="shared" ca="1" si="84"/>
        <v/>
      </c>
      <c r="C795" s="126" t="str">
        <f t="shared" ca="1" si="85"/>
        <v/>
      </c>
      <c r="D795" s="126" t="str">
        <f t="shared" ca="1" si="86"/>
        <v/>
      </c>
      <c r="F795" s="126" t="str">
        <f t="shared" ca="1" si="87"/>
        <v/>
      </c>
      <c r="G795" s="126" t="str">
        <f t="shared" ca="1" si="88"/>
        <v/>
      </c>
      <c r="H795" s="126" t="str">
        <f t="shared" ca="1" si="89"/>
        <v/>
      </c>
      <c r="J795" s="108"/>
    </row>
    <row r="796" spans="1:10" x14ac:dyDescent="0.35">
      <c r="A796" s="124" t="str">
        <f t="shared" ca="1" si="90"/>
        <v/>
      </c>
      <c r="B796" s="125" t="str">
        <f t="shared" ca="1" si="84"/>
        <v/>
      </c>
      <c r="C796" s="126" t="str">
        <f t="shared" ca="1" si="85"/>
        <v/>
      </c>
      <c r="D796" s="126" t="str">
        <f t="shared" ca="1" si="86"/>
        <v/>
      </c>
      <c r="F796" s="126" t="str">
        <f t="shared" ca="1" si="87"/>
        <v/>
      </c>
      <c r="G796" s="126" t="str">
        <f t="shared" ca="1" si="88"/>
        <v/>
      </c>
      <c r="H796" s="126" t="str">
        <f t="shared" ca="1" si="89"/>
        <v/>
      </c>
      <c r="J796" s="108"/>
    </row>
    <row r="797" spans="1:10" x14ac:dyDescent="0.35">
      <c r="A797" s="124" t="str">
        <f t="shared" ca="1" si="90"/>
        <v/>
      </c>
      <c r="B797" s="125" t="str">
        <f t="shared" ca="1" si="84"/>
        <v/>
      </c>
      <c r="C797" s="126" t="str">
        <f t="shared" ca="1" si="85"/>
        <v/>
      </c>
      <c r="D797" s="126" t="str">
        <f t="shared" ca="1" si="86"/>
        <v/>
      </c>
      <c r="F797" s="126" t="str">
        <f t="shared" ca="1" si="87"/>
        <v/>
      </c>
      <c r="G797" s="126" t="str">
        <f t="shared" ca="1" si="88"/>
        <v/>
      </c>
      <c r="H797" s="126" t="str">
        <f t="shared" ca="1" si="89"/>
        <v/>
      </c>
      <c r="J797" s="108"/>
    </row>
    <row r="798" spans="1:10" x14ac:dyDescent="0.35">
      <c r="A798" s="124" t="str">
        <f t="shared" ca="1" si="90"/>
        <v/>
      </c>
      <c r="B798" s="125" t="str">
        <f t="shared" ca="1" si="84"/>
        <v/>
      </c>
      <c r="C798" s="126" t="str">
        <f t="shared" ca="1" si="85"/>
        <v/>
      </c>
      <c r="D798" s="126" t="str">
        <f t="shared" ca="1" si="86"/>
        <v/>
      </c>
      <c r="F798" s="126" t="str">
        <f t="shared" ca="1" si="87"/>
        <v/>
      </c>
      <c r="G798" s="126" t="str">
        <f t="shared" ca="1" si="88"/>
        <v/>
      </c>
      <c r="H798" s="126" t="str">
        <f t="shared" ca="1" si="89"/>
        <v/>
      </c>
      <c r="J798" s="108"/>
    </row>
    <row r="799" spans="1:10" x14ac:dyDescent="0.35">
      <c r="A799" s="124" t="str">
        <f t="shared" ca="1" si="90"/>
        <v/>
      </c>
      <c r="B799" s="125" t="str">
        <f t="shared" ca="1" si="84"/>
        <v/>
      </c>
      <c r="C799" s="126" t="str">
        <f t="shared" ca="1" si="85"/>
        <v/>
      </c>
      <c r="D799" s="126" t="str">
        <f t="shared" ca="1" si="86"/>
        <v/>
      </c>
      <c r="F799" s="126" t="str">
        <f t="shared" ca="1" si="87"/>
        <v/>
      </c>
      <c r="G799" s="126" t="str">
        <f t="shared" ca="1" si="88"/>
        <v/>
      </c>
      <c r="H799" s="126" t="str">
        <f t="shared" ca="1" si="89"/>
        <v/>
      </c>
      <c r="J799" s="108"/>
    </row>
    <row r="800" spans="1:10" x14ac:dyDescent="0.35">
      <c r="A800" s="116"/>
      <c r="B800" s="116"/>
      <c r="C800" s="116"/>
      <c r="D800" s="126" t="str">
        <f t="shared" si="86"/>
        <v/>
      </c>
      <c r="F800" s="116"/>
      <c r="G800" s="116"/>
      <c r="H800" s="116"/>
      <c r="I800" s="116"/>
      <c r="J800" s="108"/>
    </row>
    <row r="801" spans="10:10" x14ac:dyDescent="0.35">
      <c r="J801" s="108"/>
    </row>
    <row r="802" spans="10:10" x14ac:dyDescent="0.35">
      <c r="J802" s="108"/>
    </row>
    <row r="803" spans="10:10" x14ac:dyDescent="0.35">
      <c r="J803" s="108"/>
    </row>
    <row r="804" spans="10:10" x14ac:dyDescent="0.35">
      <c r="J804" s="108"/>
    </row>
    <row r="805" spans="10:10" x14ac:dyDescent="0.35">
      <c r="J805" s="108"/>
    </row>
    <row r="806" spans="10:10" x14ac:dyDescent="0.35">
      <c r="J806" s="108"/>
    </row>
    <row r="807" spans="10:10" x14ac:dyDescent="0.35">
      <c r="J807" s="108"/>
    </row>
    <row r="808" spans="10:10" x14ac:dyDescent="0.35">
      <c r="J808" s="108"/>
    </row>
    <row r="809" spans="10:10" x14ac:dyDescent="0.35">
      <c r="J809" s="108"/>
    </row>
    <row r="810" spans="10:10" x14ac:dyDescent="0.35">
      <c r="J810" s="108"/>
    </row>
    <row r="811" spans="10:10" x14ac:dyDescent="0.35">
      <c r="J811" s="108"/>
    </row>
    <row r="812" spans="10:10" x14ac:dyDescent="0.35">
      <c r="J812" s="108"/>
    </row>
    <row r="813" spans="10:10" x14ac:dyDescent="0.35">
      <c r="J813" s="108"/>
    </row>
    <row r="814" spans="10:10" x14ac:dyDescent="0.35">
      <c r="J814" s="108"/>
    </row>
    <row r="815" spans="10:10" x14ac:dyDescent="0.35">
      <c r="J815" s="108"/>
    </row>
    <row r="816" spans="10:10" x14ac:dyDescent="0.35">
      <c r="J816" s="108"/>
    </row>
    <row r="817" spans="10:10" x14ac:dyDescent="0.35">
      <c r="J817" s="108"/>
    </row>
    <row r="818" spans="10:10" x14ac:dyDescent="0.35">
      <c r="J818" s="108"/>
    </row>
    <row r="819" spans="10:10" x14ac:dyDescent="0.35">
      <c r="J819" s="108"/>
    </row>
    <row r="820" spans="10:10" x14ac:dyDescent="0.35">
      <c r="J820" s="108"/>
    </row>
    <row r="821" spans="10:10" x14ac:dyDescent="0.35">
      <c r="J821" s="108"/>
    </row>
    <row r="822" spans="10:10" x14ac:dyDescent="0.35">
      <c r="J822" s="108"/>
    </row>
    <row r="823" spans="10:10" x14ac:dyDescent="0.35">
      <c r="J823" s="108"/>
    </row>
    <row r="824" spans="10:10" x14ac:dyDescent="0.35">
      <c r="J824" s="108"/>
    </row>
    <row r="825" spans="10:10" x14ac:dyDescent="0.35">
      <c r="J825" s="108"/>
    </row>
    <row r="826" spans="10:10" x14ac:dyDescent="0.35">
      <c r="J826" s="108"/>
    </row>
    <row r="827" spans="10:10" x14ac:dyDescent="0.35">
      <c r="J827" s="108"/>
    </row>
    <row r="828" spans="10:10" x14ac:dyDescent="0.35">
      <c r="J828" s="108"/>
    </row>
    <row r="829" spans="10:10" x14ac:dyDescent="0.35">
      <c r="J829" s="108"/>
    </row>
    <row r="830" spans="10:10" x14ac:dyDescent="0.35">
      <c r="J830" s="108"/>
    </row>
    <row r="831" spans="10:10" x14ac:dyDescent="0.35">
      <c r="J831" s="108"/>
    </row>
    <row r="832" spans="10:10" x14ac:dyDescent="0.35">
      <c r="J832" s="108"/>
    </row>
    <row r="833" spans="10:10" x14ac:dyDescent="0.35">
      <c r="J833" s="108"/>
    </row>
    <row r="834" spans="10:10" x14ac:dyDescent="0.35">
      <c r="J834" s="108"/>
    </row>
    <row r="835" spans="10:10" x14ac:dyDescent="0.35">
      <c r="J835" s="108"/>
    </row>
    <row r="836" spans="10:10" x14ac:dyDescent="0.35">
      <c r="J836" s="108"/>
    </row>
    <row r="837" spans="10:10" x14ac:dyDescent="0.35">
      <c r="J837" s="108"/>
    </row>
    <row r="838" spans="10:10" x14ac:dyDescent="0.35">
      <c r="J838" s="108"/>
    </row>
    <row r="839" spans="10:10" x14ac:dyDescent="0.35">
      <c r="J839" s="108"/>
    </row>
    <row r="840" spans="10:10" x14ac:dyDescent="0.35">
      <c r="J840" s="108"/>
    </row>
    <row r="841" spans="10:10" x14ac:dyDescent="0.35">
      <c r="J841" s="108"/>
    </row>
    <row r="842" spans="10:10" x14ac:dyDescent="0.35">
      <c r="J842" s="108"/>
    </row>
    <row r="843" spans="10:10" x14ac:dyDescent="0.35">
      <c r="J843" s="108"/>
    </row>
    <row r="844" spans="10:10" x14ac:dyDescent="0.35">
      <c r="J844" s="108"/>
    </row>
    <row r="845" spans="10:10" x14ac:dyDescent="0.35">
      <c r="J845" s="108"/>
    </row>
    <row r="846" spans="10:10" x14ac:dyDescent="0.35">
      <c r="J846" s="108"/>
    </row>
    <row r="847" spans="10:10" x14ac:dyDescent="0.35">
      <c r="J847" s="108"/>
    </row>
    <row r="848" spans="10:10" x14ac:dyDescent="0.35">
      <c r="J848" s="108"/>
    </row>
    <row r="849" spans="10:10" x14ac:dyDescent="0.35">
      <c r="J849" s="108"/>
    </row>
    <row r="850" spans="10:10" x14ac:dyDescent="0.35">
      <c r="J850" s="108"/>
    </row>
    <row r="851" spans="10:10" x14ac:dyDescent="0.35">
      <c r="J851" s="108"/>
    </row>
    <row r="852" spans="10:10" x14ac:dyDescent="0.35">
      <c r="J852" s="108"/>
    </row>
    <row r="853" spans="10:10" x14ac:dyDescent="0.35">
      <c r="J853" s="108"/>
    </row>
    <row r="854" spans="10:10" x14ac:dyDescent="0.35">
      <c r="J854" s="108"/>
    </row>
    <row r="855" spans="10:10" x14ac:dyDescent="0.35">
      <c r="J855" s="108"/>
    </row>
    <row r="856" spans="10:10" x14ac:dyDescent="0.35">
      <c r="J856" s="108"/>
    </row>
    <row r="857" spans="10:10" x14ac:dyDescent="0.35">
      <c r="J857" s="108"/>
    </row>
    <row r="858" spans="10:10" x14ac:dyDescent="0.35">
      <c r="J858" s="108"/>
    </row>
    <row r="859" spans="10:10" x14ac:dyDescent="0.35">
      <c r="J859" s="108"/>
    </row>
    <row r="860" spans="10:10" x14ac:dyDescent="0.35">
      <c r="J860" s="108"/>
    </row>
    <row r="861" spans="10:10" x14ac:dyDescent="0.35">
      <c r="J861" s="108"/>
    </row>
    <row r="862" spans="10:10" x14ac:dyDescent="0.35">
      <c r="J862" s="108"/>
    </row>
    <row r="863" spans="10:10" x14ac:dyDescent="0.35">
      <c r="J863" s="108"/>
    </row>
    <row r="864" spans="10:10" x14ac:dyDescent="0.35">
      <c r="J864" s="108"/>
    </row>
    <row r="865" spans="10:10" x14ac:dyDescent="0.35">
      <c r="J865" s="108"/>
    </row>
    <row r="866" spans="10:10" x14ac:dyDescent="0.35">
      <c r="J866" s="108"/>
    </row>
    <row r="867" spans="10:10" x14ac:dyDescent="0.35">
      <c r="J867" s="108"/>
    </row>
    <row r="868" spans="10:10" x14ac:dyDescent="0.35">
      <c r="J868" s="108"/>
    </row>
    <row r="869" spans="10:10" x14ac:dyDescent="0.35">
      <c r="J869" s="108"/>
    </row>
    <row r="870" spans="10:10" x14ac:dyDescent="0.35">
      <c r="J870" s="108"/>
    </row>
    <row r="871" spans="10:10" x14ac:dyDescent="0.35">
      <c r="J871" s="108"/>
    </row>
    <row r="872" spans="10:10" x14ac:dyDescent="0.35">
      <c r="J872" s="108"/>
    </row>
    <row r="873" spans="10:10" x14ac:dyDescent="0.35">
      <c r="J873" s="108"/>
    </row>
    <row r="874" spans="10:10" x14ac:dyDescent="0.35">
      <c r="J874" s="108"/>
    </row>
    <row r="875" spans="10:10" x14ac:dyDescent="0.35">
      <c r="J875" s="108"/>
    </row>
    <row r="876" spans="10:10" x14ac:dyDescent="0.35">
      <c r="J876" s="108"/>
    </row>
    <row r="877" spans="10:10" x14ac:dyDescent="0.35">
      <c r="J877" s="108"/>
    </row>
    <row r="878" spans="10:10" x14ac:dyDescent="0.35">
      <c r="J878" s="108"/>
    </row>
    <row r="879" spans="10:10" x14ac:dyDescent="0.35">
      <c r="J879" s="108"/>
    </row>
    <row r="880" spans="10:10" x14ac:dyDescent="0.35">
      <c r="J880" s="108"/>
    </row>
    <row r="881" spans="10:10" x14ac:dyDescent="0.35">
      <c r="J881" s="108"/>
    </row>
    <row r="882" spans="10:10" x14ac:dyDescent="0.35">
      <c r="J882" s="108"/>
    </row>
    <row r="883" spans="10:10" x14ac:dyDescent="0.35">
      <c r="J883" s="108"/>
    </row>
    <row r="884" spans="10:10" x14ac:dyDescent="0.35">
      <c r="J884" s="108"/>
    </row>
    <row r="885" spans="10:10" x14ac:dyDescent="0.35">
      <c r="J885" s="108"/>
    </row>
    <row r="886" spans="10:10" x14ac:dyDescent="0.35">
      <c r="J886" s="108"/>
    </row>
  </sheetData>
  <sheetProtection algorithmName="SHA-512" hashValue="xPq/+isLoCq1ZV/OdiADz5Sfj/QbL8WHEycz8r1Csi8TzH2wQfMLFQORL5Y1xltjAtyRFMi+d5wjaKYWEw/TPw==" saltValue="GhKmsn3jDp0NUlDmQQ+ffA==" spinCount="100000" sheet="1" objects="1" scenarios="1"/>
  <mergeCells count="1">
    <mergeCell ref="A17:D17"/>
  </mergeCells>
  <conditionalFormatting sqref="A20:C799 F20:H799 D20:D800">
    <cfRule type="expression" dxfId="0" priority="1" stopIfTrue="1">
      <formula>YEAR($B20)&gt;YEAR(OFFSET($B20,-1,0,1,1))</formula>
    </cfRule>
  </conditionalFormatting>
  <dataValidations count="1">
    <dataValidation type="list" showInputMessage="1" showErrorMessage="1" sqref="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BFD98DF8-7329-4206-B877-87BD9F40DAAB}">
      <formula1>$J$5:$J$12</formula1>
    </dataValidation>
  </dataValidations>
  <hyperlinks>
    <hyperlink ref="A2" r:id="rId1" xr:uid="{399FAC43-ECF9-4850-9939-C9549A6794DD}"/>
  </hyperlinks>
  <pageMargins left="0.7" right="0.7" top="0.75" bottom="0.75" header="0.3" footer="0.3"/>
  <pageSetup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4</xdr:col>
                    <xdr:colOff>0</xdr:colOff>
                    <xdr:row>14</xdr:row>
                    <xdr:rowOff>0</xdr:rowOff>
                  </from>
                  <to>
                    <xdr:col>6</xdr:col>
                    <xdr:colOff>400050</xdr:colOff>
                    <xdr:row>15</xdr:row>
                    <xdr:rowOff>38100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7</xdr:col>
                    <xdr:colOff>419100</xdr:colOff>
                    <xdr:row>15</xdr:row>
                    <xdr:rowOff>165100</xdr:rowOff>
                  </from>
                  <to>
                    <xdr:col>8</xdr:col>
                    <xdr:colOff>0</xdr:colOff>
                    <xdr:row>17</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155F3B704E94E4184FB4116D19B2D1C" ma:contentTypeVersion="19" ma:contentTypeDescription="Create a new document." ma:contentTypeScope="" ma:versionID="764557da25126b37d3acd78ba8f43837">
  <xsd:schema xmlns:xsd="http://www.w3.org/2001/XMLSchema" xmlns:xs="http://www.w3.org/2001/XMLSchema" xmlns:p="http://schemas.microsoft.com/office/2006/metadata/properties" xmlns:ns2="0bdd0cbc-1683-4237-8419-0e1f93f1cd8f" xmlns:ns3="b2cf6b8f-a3b1-4a1b-8609-7c2ad752dced" targetNamespace="http://schemas.microsoft.com/office/2006/metadata/properties" ma:root="true" ma:fieldsID="c164e707bbc1cee8fe598caa294de321" ns2:_="" ns3:_="">
    <xsd:import namespace="0bdd0cbc-1683-4237-8419-0e1f93f1cd8f"/>
    <xsd:import namespace="b2cf6b8f-a3b1-4a1b-8609-7c2ad752dc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d0cbc-1683-4237-8419-0e1f93f1c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092236d-4c2e-4174-8eb0-cf401468d4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cf6b8f-a3b1-4a1b-8609-7c2ad752dce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e91f3c6-caa3-4083-a172-4fa21aa0609d}" ma:internalName="TaxCatchAll" ma:showField="CatchAllData" ma:web="b2cf6b8f-a3b1-4a1b-8609-7c2ad752dc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bdd0cbc-1683-4237-8419-0e1f93f1cd8f">
      <Terms xmlns="http://schemas.microsoft.com/office/infopath/2007/PartnerControls"/>
    </lcf76f155ced4ddcb4097134ff3c332f>
    <TaxCatchAll xmlns="b2cf6b8f-a3b1-4a1b-8609-7c2ad752dced" xsi:nil="true"/>
    <Notes xmlns="0bdd0cbc-1683-4237-8419-0e1f93f1cd8f" xsi:nil="true"/>
  </documentManagement>
</p:properties>
</file>

<file path=customXml/itemProps1.xml><?xml version="1.0" encoding="utf-8"?>
<ds:datastoreItem xmlns:ds="http://schemas.openxmlformats.org/officeDocument/2006/customXml" ds:itemID="{86D1E4F0-36EA-4E5C-B08C-1A20504F45DF}">
  <ds:schemaRefs>
    <ds:schemaRef ds:uri="http://schemas.microsoft.com/sharepoint/v3/contenttype/forms"/>
  </ds:schemaRefs>
</ds:datastoreItem>
</file>

<file path=customXml/itemProps2.xml><?xml version="1.0" encoding="utf-8"?>
<ds:datastoreItem xmlns:ds="http://schemas.openxmlformats.org/officeDocument/2006/customXml" ds:itemID="{019478ED-29EC-4C34-A963-ED320754B6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d0cbc-1683-4237-8419-0e1f93f1cd8f"/>
    <ds:schemaRef ds:uri="b2cf6b8f-a3b1-4a1b-8609-7c2ad752dc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6811EE-7010-4ECB-B99E-E705186773B3}">
  <ds:schemaRefs>
    <ds:schemaRef ds:uri="http://schemas.microsoft.com/office/2006/metadata/properties"/>
    <ds:schemaRef ds:uri="http://schemas.microsoft.com/office/infopath/2007/PartnerControls"/>
    <ds:schemaRef ds:uri="0bdd0cbc-1683-4237-8419-0e1f93f1cd8f"/>
    <ds:schemaRef ds:uri="b2cf6b8f-a3b1-4a1b-8609-7c2ad752dce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Affordable Units</vt:lpstr>
      <vt:lpstr>Dev Budget</vt:lpstr>
      <vt:lpstr>Sheet1</vt:lpstr>
      <vt:lpstr>Phased S&amp;U</vt:lpstr>
      <vt:lpstr>Median Costs &amp; Relocation</vt:lpstr>
      <vt:lpstr>Pro Forma</vt:lpstr>
      <vt:lpstr>Amortization Table</vt:lpstr>
      <vt:lpstr>roundOpt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Evan Miller</dc:creator>
  <cp:keywords/>
  <dc:description/>
  <cp:lastModifiedBy>David DiBernardo</cp:lastModifiedBy>
  <cp:revision/>
  <dcterms:created xsi:type="dcterms:W3CDTF">2018-10-26T18:31:25Z</dcterms:created>
  <dcterms:modified xsi:type="dcterms:W3CDTF">2025-10-23T16:28:16Z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0x0101003155F3B704E94E4184FB4116D19B2D1C</vt:lpwstr>
  </property>
  <property fmtid="{D5CDD505-2E9C-101B-9397-08002B2CF9AE}" pid="3" name="MediaServiceImageTags">
    <vt:lpwstr/>
  </property>
</Properties>
</file>